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_xlnm.Print_Area" localSheetId="0">'Los'!$A$1:$P$20</definedName>
    <definedName name="_xlnm.Print_Area" localSheetId="1">'Pavouk'!$B$1:$H$33</definedName>
    <definedName name="_xlnm.Print_Area" localSheetId="2">'Utkání'!$A$1:$X$40</definedName>
    <definedName name="_xlnm.Print_Area" localSheetId="3">'Jména'!$A$1:$D$44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<sst xmlns="http://schemas.openxmlformats.org/spreadsheetml/2006/main" uniqueCount="113">
  <si>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</si>
  <si>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</si>
  <si>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</si>
  <si>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</si>
  <si>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</si>
  <si>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</si>
  <si>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</si>
  <si>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</si>
  <si>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</si>
  <si>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</si>
  <si>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</si>
  <si>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</si>
  <si>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</si>
  <si>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</si>
  <si>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</si>
  <si>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</si>
  <si>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</si>
  <si>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</si>
  <si>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</si>
  <si>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</si>
  <si>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</si>
  <si>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</si>
  <si>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</si>
  <si>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</si>
  <si>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</si>
  <si>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</si>
  <si>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</si>
  <si>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</si>
  <si>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</si>
  <si>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</si>
  <si>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</si>
  <si>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</si>
  <si>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</si>
  <si>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</si>
  <si>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</si>
  <si>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</si>
  <si>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</si>
  <si>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</si>
  <si>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</si>
  <si>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</si>
  <si>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</si>
  <si>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</si>
  <si>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</si>
  <si>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</si>
  <si>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</si>
  <si>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</si>
  <si>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</si>
  <si>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</si>
  <si>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</si>
  <si>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</si>
  <si>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</si>
  <si>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</si>
  <si>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</si>
  <si>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</si>
  <si>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</si>
  <si>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</si>
  <si>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</si>
  <si>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</si>
  <si>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</si>
  <si>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</si>
  <si>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</si>
  <si>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</si>
  <si>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</si>
  <si>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</si>
  <si>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2023</t>
  </si>
  <si>
    <t>Kategorie: Žáci</t>
  </si>
  <si>
    <t>Datum:</t>
  </si>
  <si>
    <t>30. 4. 2023</t>
  </si>
  <si>
    <t>Kuželna:</t>
  </si>
  <si>
    <t>KK Jihlava</t>
  </si>
  <si>
    <t>Jméno</t>
  </si>
  <si>
    <t>Oddíl</t>
  </si>
  <si>
    <t>Návod</t>
  </si>
  <si>
    <t>Jaroslav Harca</t>
  </si>
  <si>
    <t>SKK Dubňany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</si>
  <si>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</t>
    </r>
    <r>
      <rPr>
        <rFont val="Calibri"/>
        <b val="false"/>
        <i val="false"/>
        <strike val="false"/>
        <color rgb="FF000000"/>
        <sz val="10"/>
        <u val="none"/>
      </rPr>
      <t xml:space="preserve"> 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</si>
  <si>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Luděk Nekuda</t>
  </si>
  <si>
    <t>KK Zábřeh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</si>
  <si>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Pavouk</t>
    </r>
    <r>
      <rPr>
        <rFont val="Calibri"/>
        <b val="false"/>
        <i val="false"/>
        <strike val="false"/>
        <color rgb="FF000000"/>
        <sz val="10"/>
        <u val="none"/>
      </rPr>
      <t xml:space="preserve"> je různé grafické zobrazení výsledků a data jsou použita pro další odkazy.</t>
    </r>
  </si>
  <si>
    <t>Jan Kodytek</t>
  </si>
  <si>
    <t>TJ Start Rychnov nad Kněžnou</t>
  </si>
  <si>
    <t>Hráči se nasadí podle pořadí z MČR jednolivců ze soboty.</t>
  </si>
  <si>
    <t>Martin Jireček</t>
  </si>
  <si>
    <t>SKK Náchod</t>
  </si>
  <si>
    <t>Vše je provázané, takže nic jiného neměňte.</t>
  </si>
  <si>
    <t>Vojtěch Majer</t>
  </si>
  <si>
    <t>Konečné pořadí se píše ručně.</t>
  </si>
  <si>
    <t>Vítek Mikeš</t>
  </si>
  <si>
    <t>TJ Fezko Strakonice</t>
  </si>
  <si>
    <t>Jakub Rada</t>
  </si>
  <si>
    <t>TJ VTŽ Chomutov</t>
  </si>
  <si>
    <t>Daniel Ševčík</t>
  </si>
  <si>
    <t>TJ Odry</t>
  </si>
  <si>
    <t>U jednotlivých dvacítek pište do políčka SV součet všech odehraných hodů (po jednom).</t>
  </si>
  <si>
    <t>Dominik Schober</t>
  </si>
  <si>
    <t>TJ Slovan Kamenice nad Lipou</t>
  </si>
  <si>
    <t>U náhlé smrti na konci pište součty jednotlivých trojic hodů do sloupků SV I-III.</t>
  </si>
  <si>
    <t>David Jelínek</t>
  </si>
  <si>
    <t>KK Slavoj Žirovnice</t>
  </si>
  <si>
    <t>Pokud by byly více než tři remízy, uveďte poslední tři série a do poznámek informaci o dalších sériích.</t>
  </si>
  <si>
    <t>Alexandr Polepil</t>
  </si>
  <si>
    <t>KC Zlín</t>
  </si>
  <si>
    <t>František Svoboda</t>
  </si>
  <si>
    <t>Pozor - hraje se je 5 hodů do Plných a 10 hodů Dorážky</t>
  </si>
  <si>
    <t>David Hlaváč</t>
  </si>
  <si>
    <t>TJ Slovan Karlovy Vary</t>
  </si>
  <si>
    <t>Kryštof Prouza</t>
  </si>
  <si>
    <t>TJ Lomnice</t>
  </si>
  <si>
    <t>Jakub Neuvirt</t>
  </si>
  <si>
    <t>TJ Centropen Dačice</t>
  </si>
  <si>
    <t>Miroslav Kolář ml.</t>
  </si>
  <si>
    <t>SK Rybník</t>
  </si>
  <si>
    <t>Konečné pořadí</t>
  </si>
</sst>
</file>

<file path=xl/styles.xml><?xml version="1.0" encoding="utf-8"?>
<styleSheet xmlns="http://schemas.openxmlformats.org/spreadsheetml/2006/main" xml:space="preserve">
  <numFmts count="1">
    <numFmt numFmtId="164" formatCode="#&quot;.&quot;"/>
  </numFmts>
  <fonts count="1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3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3" applyFont="1" applyNumberFormat="0" applyFill="0" applyBorder="1" applyAlignment="0">
      <alignment horizontal="general" vertical="bottom" textRotation="0" wrapText="false" shrinkToFit="false"/>
    </xf>
    <xf xfId="0" fontId="10" numFmtId="20" fillId="2" borderId="3" applyFont="1" applyNumberFormat="1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left" vertical="bottom" textRotation="0" wrapText="false" shrinkToFit="false"/>
    </xf>
    <xf xfId="0" fontId="2" numFmtId="0" fillId="4" borderId="2" applyFont="1" applyNumberFormat="0" applyFill="1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11" numFmtId="0" fillId="5" borderId="0" applyFont="1" applyNumberFormat="0" applyFill="1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2" applyFont="1" applyNumberFormat="0" applyFill="0" applyBorder="1" applyAlignment="1">
      <alignment horizontal="center" vertical="bottom" textRotation="0" wrapText="false" shrinkToFit="false"/>
    </xf>
    <xf xfId="0" fontId="13" numFmtId="0" fillId="5" borderId="0" applyFont="1" applyNumberFormat="0" applyFill="1" applyBorder="0" applyAlignment="1">
      <alignment horizontal="center" vertical="bottom" textRotation="0" wrapText="false" shrinkToFit="false"/>
    </xf>
    <xf xfId="0" fontId="14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4" borderId="5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11" numFmtId="0" fillId="5" borderId="1" applyFont="1" applyNumberFormat="0" applyFill="1" applyBorder="1" applyAlignment="1">
      <alignment horizontal="center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13" numFmtId="0" fillId="5" borderId="1" applyFont="1" applyNumberFormat="0" applyFill="1" applyBorder="1" applyAlignment="1">
      <alignment horizontal="center" vertical="bottom" textRotation="0" wrapText="false" shrinkToFit="false"/>
    </xf>
    <xf xfId="0" fontId="14" numFmtId="0" fillId="3" borderId="6" applyFont="1" applyNumberFormat="0" applyFill="1" applyBorder="1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7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7" applyFont="1" applyNumberFormat="0" applyFill="1" applyBorder="1" applyAlignment="1">
      <alignment horizontal="center" vertical="bottom" textRotation="0" wrapText="false" shrinkToFit="false"/>
    </xf>
    <xf xfId="0" fontId="6" numFmtId="0" fillId="2" borderId="7" applyFont="1" applyNumberFormat="0" applyFill="0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1" applyFont="1" applyNumberFormat="0" applyFill="0" applyBorder="1" applyAlignment="1">
      <alignment horizontal="left" vertical="bottom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/>
    </xf>
    <xf xfId="0" fontId="2" numFmtId="0" fillId="2" borderId="5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6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0" applyFont="1" applyNumberFormat="0" applyFill="0" applyBorder="0" applyAlignment="1">
      <alignment horizontal="left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6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5.7109375" customWidth="true" style="2"/>
    <col min="2" max="2" width="9.140625" customWidth="true" style="2"/>
    <col min="3" max="3" width="9.140625" customWidth="true" style="2"/>
    <col min="4" max="4" width="21.7109375" customWidth="true" style="2"/>
    <col min="5" max="5" width="2" customWidth="true" style="2"/>
    <col min="6" max="6" width="21.7109375" customWidth="true" style="2"/>
    <col min="7" max="7" width="2.7109375" customWidth="true" style="2"/>
    <col min="8" max="8" width="1.7109375" customWidth="true" style="2"/>
    <col min="9" max="9" width="2.7109375" customWidth="true" style="2"/>
    <col min="10" max="10" width="2.7109375" customWidth="true" style="2"/>
    <col min="11" max="11" width="3.7109375" customWidth="true" style="2"/>
    <col min="12" max="12" width="1.7109375" customWidth="true" style="2"/>
    <col min="13" max="13" width="3.7109375" customWidth="true" style="2"/>
    <col min="14" max="14" width="2.7109375" customWidth="true" style="2"/>
    <col min="15" max="15" width="20.7109375" customWidth="true" style="2"/>
    <col min="16" max="16" width="20.7109375" customWidth="true" style="2"/>
    <col min="17" max="17" width="9.140625" customWidth="true" style="2"/>
  </cols>
  <sheetData>
    <row r="1" spans="1:24" customHeight="1" ht="15.75">
      <c r="A1" s="11" t="s">
        <v>0</v>
      </c>
    </row>
    <row r="2" spans="1:24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>
      <c r="A3" s="7">
        <v>1</v>
      </c>
      <c r="B3" s="59" t="s">
        <v>6</v>
      </c>
      <c r="C3" s="60">
        <v>0.35416666666667</v>
      </c>
      <c r="D3" s="2" t="str">
        <f>Jména!B7</f>
        <v>0</v>
      </c>
      <c r="E3" s="2" t="s">
        <v>7</v>
      </c>
      <c r="F3" s="2" t="str">
        <f>Jména!B22</f>
        <v>0</v>
      </c>
      <c r="G3" s="61" t="str">
        <f>Utkání!Q3</f>
        <v>0</v>
      </c>
      <c r="H3" s="61" t="s">
        <v>8</v>
      </c>
      <c r="I3" s="61" t="str">
        <f>Utkání!Q4</f>
        <v>0</v>
      </c>
      <c r="K3" s="62" t="str">
        <f>SUM(Utkání!R3:T3)</f>
        <v>0</v>
      </c>
      <c r="L3" s="62" t="s">
        <v>8</v>
      </c>
      <c r="M3" s="62" t="str">
        <f>SUM(Utkání!R4:T4)</f>
        <v>0</v>
      </c>
      <c r="O3" s="2" t="str">
        <f>IF((G3+I3)&lt;&gt;2,V3,IF(G3&gt;I3,D3,IF(G3&lt;I3,F3,IF(K3&gt;M3,D3,IF(K3&lt;M3,F3,V3)))))</f>
        <v>0</v>
      </c>
      <c r="P3" s="2" t="str">
        <f>IF(G3&lt;I3,D3,IF(G3&gt;I3,F3,IF(K3&lt;M3,D3,IF(K3&gt;M3,F3,W3))))</f>
        <v>0</v>
      </c>
      <c r="V3" s="2" t="s">
        <v>9</v>
      </c>
      <c r="W3" s="2" t="s">
        <v>10</v>
      </c>
      <c r="X3" s="2" t="str">
        <f>G3&amp;":"&amp;I3&amp;IF(K3&gt;0,"   ("&amp;K3&amp;":"&amp;M3&amp;")","")</f>
        <v>0</v>
      </c>
    </row>
    <row r="4" spans="1:24">
      <c r="A4" s="7">
        <v>2</v>
      </c>
      <c r="B4" s="59" t="s">
        <v>11</v>
      </c>
      <c r="C4" s="60">
        <v>0.35416666666667</v>
      </c>
      <c r="D4" s="2" t="str">
        <f>Jména!B14</f>
        <v>0</v>
      </c>
      <c r="E4" s="2" t="s">
        <v>7</v>
      </c>
      <c r="F4" s="2" t="str">
        <f>Jména!B15</f>
        <v>0</v>
      </c>
      <c r="G4" s="61" t="str">
        <f>Utkání!Q5</f>
        <v>0</v>
      </c>
      <c r="H4" s="61" t="s">
        <v>8</v>
      </c>
      <c r="I4" s="61" t="str">
        <f>Utkání!Q6</f>
        <v>0</v>
      </c>
      <c r="K4" s="62" t="str">
        <f>SUM(Utkání!R5:T5)</f>
        <v>0</v>
      </c>
      <c r="L4" s="62" t="s">
        <v>8</v>
      </c>
      <c r="M4" s="62" t="str">
        <f>SUM(Utkání!R6:T6)</f>
        <v>0</v>
      </c>
      <c r="O4" s="2" t="str">
        <f>IF((G4+I4)&lt;&gt;2,V4,IF(G4&gt;I4,D4,IF(G4&lt;I4,F4,IF(K4&gt;M4,D4,IF(K4&lt;M4,F4,V4)))))</f>
        <v>0</v>
      </c>
      <c r="P4" s="2" t="str">
        <f>IF(G4&lt;I4,D4,IF(G4&gt;I4,F4,IF(K4&lt;M4,D4,IF(K4&gt;M4,F4,W4))))</f>
        <v>0</v>
      </c>
      <c r="V4" s="2" t="s">
        <v>12</v>
      </c>
      <c r="W4" s="2" t="s">
        <v>10</v>
      </c>
      <c r="X4" s="2" t="str">
        <f>G4&amp;":"&amp;I4&amp;IF(K4&gt;0,"   ("&amp;K4&amp;":"&amp;M4&amp;")","")</f>
        <v>0</v>
      </c>
    </row>
    <row r="5" spans="1:24">
      <c r="A5" s="7">
        <v>3</v>
      </c>
      <c r="B5" s="59" t="s">
        <v>13</v>
      </c>
      <c r="C5" s="60">
        <v>0.375</v>
      </c>
      <c r="D5" s="2" t="str">
        <f>Jména!B10</f>
        <v>0</v>
      </c>
      <c r="E5" s="2" t="s">
        <v>7</v>
      </c>
      <c r="F5" s="2" t="str">
        <f>Jména!B19</f>
        <v>0</v>
      </c>
      <c r="G5" s="61" t="str">
        <f>Utkání!Q7</f>
        <v>0</v>
      </c>
      <c r="H5" s="61" t="s">
        <v>8</v>
      </c>
      <c r="I5" s="61" t="str">
        <f>Utkání!Q8</f>
        <v>0</v>
      </c>
      <c r="K5" s="62" t="str">
        <f>SUM(Utkání!R7:T7)</f>
        <v>0</v>
      </c>
      <c r="L5" s="62" t="s">
        <v>8</v>
      </c>
      <c r="M5" s="62" t="str">
        <f>SUM(Utkání!R8:T8)</f>
        <v>0</v>
      </c>
      <c r="O5" s="2" t="str">
        <f>IF((G5+I5)&lt;&gt;2,V5,IF(G5&gt;I5,D5,IF(G5&lt;I5,F5,IF(K5&gt;M5,D5,IF(K5&lt;M5,F5,V5)))))</f>
        <v>0</v>
      </c>
      <c r="P5" s="2" t="str">
        <f>IF(G5&lt;I5,D5,IF(G5&gt;I5,F5,IF(K5&lt;M5,D5,IF(K5&gt;M5,F5,W5))))</f>
        <v>0</v>
      </c>
      <c r="V5" s="2" t="s">
        <v>14</v>
      </c>
      <c r="W5" s="2" t="s">
        <v>10</v>
      </c>
      <c r="X5" s="2" t="str">
        <f>G5&amp;":"&amp;I5&amp;IF(K5&gt;0,"   ("&amp;K5&amp;":"&amp;M5&amp;")","")</f>
        <v>0</v>
      </c>
    </row>
    <row r="6" spans="1:24">
      <c r="A6" s="7">
        <v>4</v>
      </c>
      <c r="B6" s="59" t="s">
        <v>15</v>
      </c>
      <c r="C6" s="60">
        <v>0.375</v>
      </c>
      <c r="D6" s="2" t="str">
        <f>Jména!B11</f>
        <v>0</v>
      </c>
      <c r="E6" s="2" t="s">
        <v>7</v>
      </c>
      <c r="F6" s="2" t="str">
        <f>Jména!B18</f>
        <v>0</v>
      </c>
      <c r="G6" s="61" t="str">
        <f>Utkání!Q9</f>
        <v>0</v>
      </c>
      <c r="H6" s="61" t="s">
        <v>8</v>
      </c>
      <c r="I6" s="61" t="str">
        <f>Utkání!Q10</f>
        <v>0</v>
      </c>
      <c r="K6" s="62" t="str">
        <f>SUM(Utkání!R9:T9)</f>
        <v>0</v>
      </c>
      <c r="L6" s="62" t="s">
        <v>8</v>
      </c>
      <c r="M6" s="62" t="str">
        <f>SUM(Utkání!R10:T10)</f>
        <v>0</v>
      </c>
      <c r="O6" s="2" t="str">
        <f>IF((G6+I6)&lt;&gt;2,V6,IF(G6&gt;I6,D6,IF(G6&lt;I6,F6,IF(K6&gt;M6,D6,IF(K6&lt;M6,F6,V6)))))</f>
        <v>0</v>
      </c>
      <c r="P6" s="2" t="str">
        <f>IF(G6&lt;I6,D6,IF(G6&gt;I6,F6,IF(K6&lt;M6,D6,IF(K6&gt;M6,F6,W6))))</f>
        <v>0</v>
      </c>
      <c r="V6" s="2" t="s">
        <v>16</v>
      </c>
      <c r="W6" s="2" t="s">
        <v>10</v>
      </c>
      <c r="X6" s="2" t="str">
        <f>G6&amp;":"&amp;I6&amp;IF(K6&gt;0,"   ("&amp;K6&amp;":"&amp;M6&amp;")","")</f>
        <v>0</v>
      </c>
    </row>
    <row r="7" spans="1:24">
      <c r="A7" s="7">
        <v>5</v>
      </c>
      <c r="B7" s="59" t="s">
        <v>17</v>
      </c>
      <c r="C7" s="60">
        <v>0.39583333333333</v>
      </c>
      <c r="D7" s="2" t="str">
        <f>Jména!B8</f>
        <v>0</v>
      </c>
      <c r="E7" s="2" t="s">
        <v>7</v>
      </c>
      <c r="F7" s="2" t="str">
        <f>Jména!B21</f>
        <v>0</v>
      </c>
      <c r="G7" s="61" t="str">
        <f>Utkání!Q11</f>
        <v>0</v>
      </c>
      <c r="H7" s="61" t="s">
        <v>8</v>
      </c>
      <c r="I7" s="61" t="str">
        <f>Utkání!Q12</f>
        <v>0</v>
      </c>
      <c r="K7" s="62" t="str">
        <f>SUM(Utkání!R11:T11)</f>
        <v>0</v>
      </c>
      <c r="L7" s="62" t="s">
        <v>8</v>
      </c>
      <c r="M7" s="62" t="str">
        <f>SUM(Utkání!R12:T12)</f>
        <v>0</v>
      </c>
      <c r="O7" s="2" t="str">
        <f>IF((G7+I7)&lt;&gt;2,V7,IF(G7&gt;I7,D7,IF(G7&lt;I7,F7,IF(K7&gt;M7,D7,IF(K7&lt;M7,F7,V7)))))</f>
        <v>0</v>
      </c>
      <c r="P7" s="2" t="str">
        <f>IF(G7&lt;I7,D7,IF(G7&gt;I7,F7,IF(K7&lt;M7,D7,IF(K7&gt;M7,F7,W7))))</f>
        <v>0</v>
      </c>
      <c r="V7" s="2" t="s">
        <v>18</v>
      </c>
      <c r="W7" s="2" t="s">
        <v>10</v>
      </c>
      <c r="X7" s="2" t="str">
        <f>G7&amp;":"&amp;I7&amp;IF(K7&gt;0,"   ("&amp;K7&amp;":"&amp;M7&amp;")","")</f>
        <v>0</v>
      </c>
    </row>
    <row r="8" spans="1:24">
      <c r="A8" s="7">
        <v>6</v>
      </c>
      <c r="B8" s="59" t="s">
        <v>19</v>
      </c>
      <c r="C8" s="60">
        <v>0.39583333333333</v>
      </c>
      <c r="D8" s="2" t="str">
        <f>Jména!B13</f>
        <v>0</v>
      </c>
      <c r="E8" s="2" t="s">
        <v>7</v>
      </c>
      <c r="F8" s="2" t="str">
        <f>Jména!B16</f>
        <v>0</v>
      </c>
      <c r="G8" s="61" t="str">
        <f>Utkání!Q13</f>
        <v>0</v>
      </c>
      <c r="H8" s="61" t="s">
        <v>8</v>
      </c>
      <c r="I8" s="61" t="str">
        <f>Utkání!Q14</f>
        <v>0</v>
      </c>
      <c r="K8" s="62" t="str">
        <f>SUM(Utkání!R13:T13)</f>
        <v>0</v>
      </c>
      <c r="L8" s="62" t="s">
        <v>8</v>
      </c>
      <c r="M8" s="62" t="str">
        <f>SUM(Utkání!R14:T14)</f>
        <v>0</v>
      </c>
      <c r="O8" s="2" t="str">
        <f>IF((G8+I8)&lt;&gt;2,V8,IF(G8&gt;I8,D8,IF(G8&lt;I8,F8,IF(K8&gt;M8,D8,IF(K8&lt;M8,F8,V8)))))</f>
        <v>0</v>
      </c>
      <c r="P8" s="2" t="str">
        <f>IF(G8&lt;I8,D8,IF(G8&gt;I8,F8,IF(K8&lt;M8,D8,IF(K8&gt;M8,F8,W8))))</f>
        <v>0</v>
      </c>
      <c r="V8" s="2" t="s">
        <v>20</v>
      </c>
      <c r="W8" s="2" t="s">
        <v>10</v>
      </c>
      <c r="X8" s="2" t="str">
        <f>G8&amp;":"&amp;I8&amp;IF(K8&gt;0,"   ("&amp;K8&amp;":"&amp;M8&amp;")","")</f>
        <v>0</v>
      </c>
    </row>
    <row r="9" spans="1:24">
      <c r="A9" s="7">
        <v>7</v>
      </c>
      <c r="B9" s="59" t="s">
        <v>21</v>
      </c>
      <c r="C9" s="60">
        <v>0.41666666666667</v>
      </c>
      <c r="D9" s="2" t="str">
        <f>Jména!B9</f>
        <v>0</v>
      </c>
      <c r="E9" s="2" t="s">
        <v>7</v>
      </c>
      <c r="F9" s="2" t="str">
        <f>Jména!B20</f>
        <v>0</v>
      </c>
      <c r="G9" s="61" t="str">
        <f>Utkání!Q15</f>
        <v>0</v>
      </c>
      <c r="H9" s="61" t="s">
        <v>8</v>
      </c>
      <c r="I9" s="61" t="str">
        <f>Utkání!Q16</f>
        <v>0</v>
      </c>
      <c r="K9" s="62" t="str">
        <f>SUM(Utkání!R15:T15)</f>
        <v>0</v>
      </c>
      <c r="L9" s="62" t="s">
        <v>8</v>
      </c>
      <c r="M9" s="62" t="str">
        <f>SUM(Utkání!R16:T16)</f>
        <v>0</v>
      </c>
      <c r="O9" s="2" t="str">
        <f>IF((G9+I9)&lt;&gt;2,V9,IF(G9&gt;I9,D9,IF(G9&lt;I9,F9,IF(K9&gt;M9,D9,IF(K9&lt;M9,F9,V9)))))</f>
        <v>0</v>
      </c>
      <c r="P9" s="2" t="str">
        <f>IF(G9&lt;I9,D9,IF(G9&gt;I9,F9,IF(K9&lt;M9,D9,IF(K9&gt;M9,F9,W9))))</f>
        <v>0</v>
      </c>
      <c r="V9" s="2" t="s">
        <v>22</v>
      </c>
      <c r="W9" s="2" t="s">
        <v>10</v>
      </c>
      <c r="X9" s="2" t="str">
        <f>G9&amp;":"&amp;I9&amp;IF(K9&gt;0,"   ("&amp;K9&amp;":"&amp;M9&amp;")","")</f>
        <v>0</v>
      </c>
    </row>
    <row r="10" spans="1:24">
      <c r="A10" s="7">
        <v>8</v>
      </c>
      <c r="B10" s="59" t="s">
        <v>23</v>
      </c>
      <c r="C10" s="60">
        <v>0.41666666666667</v>
      </c>
      <c r="D10" s="2" t="str">
        <f>Jména!B12</f>
        <v>0</v>
      </c>
      <c r="E10" s="2" t="s">
        <v>7</v>
      </c>
      <c r="F10" s="2" t="str">
        <f>Jména!B17</f>
        <v>0</v>
      </c>
      <c r="G10" s="61" t="str">
        <f>Utkání!Q17</f>
        <v>0</v>
      </c>
      <c r="H10" s="61" t="s">
        <v>8</v>
      </c>
      <c r="I10" s="61" t="str">
        <f>Utkání!Q18</f>
        <v>0</v>
      </c>
      <c r="K10" s="62" t="str">
        <f>SUM(Utkání!R17:T17)</f>
        <v>0</v>
      </c>
      <c r="L10" s="62" t="s">
        <v>8</v>
      </c>
      <c r="M10" s="62" t="str">
        <f>SUM(Utkání!R18:T18)</f>
        <v>0</v>
      </c>
      <c r="O10" s="2" t="str">
        <f>IF((G10+I10)&lt;&gt;2,V10,IF(G10&gt;I10,D10,IF(G10&lt;I10,F10,IF(K10&gt;M10,D10,IF(K10&lt;M10,F10,V10)))))</f>
        <v>0</v>
      </c>
      <c r="P10" s="2" t="str">
        <f>IF(G10&lt;I10,D10,IF(G10&gt;I10,F10,IF(K10&lt;M10,D10,IF(K10&gt;M10,F10,W10))))</f>
        <v>0</v>
      </c>
      <c r="V10" s="2" t="s">
        <v>24</v>
      </c>
      <c r="W10" s="2" t="s">
        <v>10</v>
      </c>
      <c r="X10" s="2" t="str">
        <f>G10&amp;":"&amp;I10&amp;IF(K10&gt;0,"   ("&amp;K10&amp;":"&amp;M10&amp;")","")</f>
        <v>0</v>
      </c>
    </row>
    <row r="11" spans="1:24">
      <c r="A11" s="36" t="s">
        <v>25</v>
      </c>
      <c r="B11" s="59"/>
      <c r="C11" s="60"/>
      <c r="H11" s="63"/>
      <c r="I11" s="63"/>
      <c r="L11" s="63"/>
      <c r="M11" s="63"/>
    </row>
    <row r="12" spans="1:24">
      <c r="A12" s="7">
        <v>9</v>
      </c>
      <c r="B12" s="2" t="s">
        <v>26</v>
      </c>
      <c r="C12" s="60">
        <v>0.4375</v>
      </c>
      <c r="D12" s="2" t="str">
        <f>O3</f>
        <v>0</v>
      </c>
      <c r="E12" s="2" t="s">
        <v>7</v>
      </c>
      <c r="F12" s="2" t="str">
        <f>O4</f>
        <v>0</v>
      </c>
      <c r="G12" s="61" t="str">
        <f>Utkání!Q21</f>
        <v>0</v>
      </c>
      <c r="H12" s="63" t="s">
        <v>8</v>
      </c>
      <c r="I12" s="61" t="str">
        <f>Utkání!Q22</f>
        <v>0</v>
      </c>
      <c r="K12" s="62" t="str">
        <f>SUM(Utkání!R21:T21)</f>
        <v>0</v>
      </c>
      <c r="L12" s="63" t="s">
        <v>8</v>
      </c>
      <c r="M12" s="62" t="str">
        <f>SUM(Utkání!R22:T22)</f>
        <v>0</v>
      </c>
      <c r="O12" s="2" t="str">
        <f>IF((G12+I12)&lt;&gt;2,V12,IF(G12&gt;I12,D12,IF(G12&lt;I12,F12,IF(K12&gt;M12,D12,IF(K12&lt;M12,F12,V12)))))</f>
        <v>0</v>
      </c>
      <c r="P12" s="2" t="str">
        <f>IF(G12&lt;I12,D12,IF(G12&gt;I12,F12,IF(K12&lt;M12,D12,IF(K12&gt;M12,F12,W12))))</f>
        <v>0</v>
      </c>
      <c r="V12" s="2" t="s">
        <v>27</v>
      </c>
      <c r="W12" s="2" t="s">
        <v>28</v>
      </c>
      <c r="X12" s="2" t="str">
        <f>G12&amp;":"&amp;I12&amp;IF(K12&gt;0,"   ("&amp;K12&amp;":"&amp;M12&amp;")","")</f>
        <v>0</v>
      </c>
    </row>
    <row r="13" spans="1:24">
      <c r="A13" s="7">
        <v>10</v>
      </c>
      <c r="B13" s="2" t="s">
        <v>29</v>
      </c>
      <c r="C13" s="60">
        <v>0.4375</v>
      </c>
      <c r="D13" s="2" t="str">
        <f>O5</f>
        <v>0</v>
      </c>
      <c r="E13" s="2" t="s">
        <v>7</v>
      </c>
      <c r="F13" s="2" t="str">
        <f>O6</f>
        <v>0</v>
      </c>
      <c r="G13" s="61" t="str">
        <f>Utkání!Q23</f>
        <v>0</v>
      </c>
      <c r="H13" s="63" t="s">
        <v>8</v>
      </c>
      <c r="I13" s="61" t="str">
        <f>Utkání!Q24</f>
        <v>0</v>
      </c>
      <c r="K13" s="62" t="str">
        <f>SUM(Utkání!R23:T23)</f>
        <v>0</v>
      </c>
      <c r="L13" s="63" t="s">
        <v>8</v>
      </c>
      <c r="M13" s="62" t="str">
        <f>SUM(Utkání!R24:T24)</f>
        <v>0</v>
      </c>
      <c r="O13" s="2" t="str">
        <f>IF((G13+I13)&lt;&gt;2,V13,IF(G13&gt;I13,D13,IF(G13&lt;I13,F13,IF(K13&gt;M13,D13,IF(K13&lt;M13,F13,V13)))))</f>
        <v>0</v>
      </c>
      <c r="P13" s="2" t="str">
        <f>IF(G13&lt;I13,D13,IF(G13&gt;I13,F13,IF(K13&lt;M13,D13,IF(K13&gt;M13,F13,W13))))</f>
        <v>0</v>
      </c>
      <c r="V13" s="2" t="s">
        <v>30</v>
      </c>
      <c r="W13" s="2" t="s">
        <v>28</v>
      </c>
      <c r="X13" s="2" t="str">
        <f>G13&amp;":"&amp;I13&amp;IF(K13&gt;0,"   ("&amp;K13&amp;":"&amp;M13&amp;")","")</f>
        <v>0</v>
      </c>
    </row>
    <row r="14" spans="1:24">
      <c r="A14" s="7">
        <v>11</v>
      </c>
      <c r="B14" s="2" t="s">
        <v>31</v>
      </c>
      <c r="C14" s="60">
        <v>0.45833333333333</v>
      </c>
      <c r="D14" s="2" t="str">
        <f>O7</f>
        <v>0</v>
      </c>
      <c r="E14" s="2" t="s">
        <v>7</v>
      </c>
      <c r="F14" s="2" t="str">
        <f>O8</f>
        <v>0</v>
      </c>
      <c r="G14" s="61" t="str">
        <f>Utkání!Q25</f>
        <v>0</v>
      </c>
      <c r="H14" s="63" t="s">
        <v>8</v>
      </c>
      <c r="I14" s="61" t="str">
        <f>Utkání!Q26</f>
        <v>0</v>
      </c>
      <c r="K14" s="62" t="str">
        <f>SUM(Utkání!R25:T25)</f>
        <v>0</v>
      </c>
      <c r="L14" s="63" t="s">
        <v>8</v>
      </c>
      <c r="M14" s="62" t="str">
        <f>SUM(Utkání!R26:T26)</f>
        <v>0</v>
      </c>
      <c r="O14" s="2" t="str">
        <f>IF((G14+I14)&lt;&gt;2,V14,IF(G14&gt;I14,D14,IF(G14&lt;I14,F14,IF(K14&gt;M14,D14,IF(K14&lt;M14,F14,V14)))))</f>
        <v>0</v>
      </c>
      <c r="P14" s="2" t="str">
        <f>IF(G14&lt;I14,D14,IF(G14&gt;I14,F14,IF(K14&lt;M14,D14,IF(K14&gt;M14,F14,W14))))</f>
        <v>0</v>
      </c>
      <c r="V14" s="2" t="s">
        <v>32</v>
      </c>
      <c r="W14" s="2" t="s">
        <v>28</v>
      </c>
      <c r="X14" s="2" t="str">
        <f>G14&amp;":"&amp;I14&amp;IF(K14&gt;0,"   ("&amp;K14&amp;":"&amp;M14&amp;")","")</f>
        <v>0</v>
      </c>
    </row>
    <row r="15" spans="1:24">
      <c r="A15" s="7">
        <v>12</v>
      </c>
      <c r="B15" s="2" t="s">
        <v>33</v>
      </c>
      <c r="C15" s="60">
        <v>0.45833333333333</v>
      </c>
      <c r="D15" s="2" t="str">
        <f>O9</f>
        <v>0</v>
      </c>
      <c r="E15" s="2" t="s">
        <v>7</v>
      </c>
      <c r="F15" s="2" t="str">
        <f>O10</f>
        <v>0</v>
      </c>
      <c r="G15" s="61" t="str">
        <f>Utkání!Q27</f>
        <v>0</v>
      </c>
      <c r="H15" s="63" t="s">
        <v>8</v>
      </c>
      <c r="I15" s="61" t="str">
        <f>Utkání!Q28</f>
        <v>0</v>
      </c>
      <c r="K15" s="62" t="str">
        <f>SUM(Utkání!R27:T27)</f>
        <v>0</v>
      </c>
      <c r="L15" s="63" t="s">
        <v>8</v>
      </c>
      <c r="M15" s="62" t="str">
        <f>SUM(Utkání!R28:T28)</f>
        <v>0</v>
      </c>
      <c r="O15" s="2" t="str">
        <f>IF((G15+I15)&lt;&gt;2,V15,IF(G15&gt;I15,D15,IF(G15&lt;I15,F15,IF(K15&gt;M15,D15,IF(K15&lt;M15,F15,V15)))))</f>
        <v>0</v>
      </c>
      <c r="P15" s="2" t="str">
        <f>IF(G15&lt;I15,D15,IF(G15&gt;I15,F15,IF(K15&lt;M15,D15,IF(K15&gt;M15,F15,W15))))</f>
        <v>0</v>
      </c>
      <c r="V15" s="2" t="s">
        <v>34</v>
      </c>
      <c r="W15" s="2" t="s">
        <v>28</v>
      </c>
      <c r="X15" s="2" t="str">
        <f>G15&amp;":"&amp;I15&amp;IF(K15&gt;0,"   ("&amp;K15&amp;":"&amp;M15&amp;")","")</f>
        <v>0</v>
      </c>
    </row>
    <row r="16" spans="1:24">
      <c r="A16" s="36" t="s">
        <v>35</v>
      </c>
      <c r="C16" s="60"/>
      <c r="H16" s="63"/>
      <c r="I16" s="61"/>
      <c r="K16" s="62"/>
      <c r="L16" s="63"/>
      <c r="M16" s="62"/>
    </row>
    <row r="17" spans="1:24">
      <c r="A17" s="7">
        <v>13</v>
      </c>
      <c r="B17" s="2" t="s">
        <v>36</v>
      </c>
      <c r="C17" s="60">
        <v>0.47916666666667</v>
      </c>
      <c r="D17" s="2" t="str">
        <f>O12</f>
        <v>0</v>
      </c>
      <c r="E17" s="2" t="s">
        <v>7</v>
      </c>
      <c r="F17" s="2" t="str">
        <f>O13</f>
        <v>0</v>
      </c>
      <c r="G17" s="61" t="str">
        <f>Utkání!Q31</f>
        <v>0</v>
      </c>
      <c r="H17" s="63" t="s">
        <v>8</v>
      </c>
      <c r="I17" s="61" t="str">
        <f>Utkání!Q32</f>
        <v>0</v>
      </c>
      <c r="K17" s="62" t="str">
        <f>SUM(Utkání!R31:T31)</f>
        <v>0</v>
      </c>
      <c r="L17" s="63" t="s">
        <v>8</v>
      </c>
      <c r="M17" s="62" t="str">
        <f>SUM(Utkání!R32:T32)</f>
        <v>0</v>
      </c>
      <c r="O17" s="2" t="str">
        <f>IF((G17+I17)&lt;&gt;2,V17,IF(G17&gt;I17,D17,IF(G17&lt;I17,F17,IF(K17&gt;M17,D17,IF(K17&lt;M17,F17,V17)))))</f>
        <v>0</v>
      </c>
      <c r="P17" s="2" t="str">
        <f>IF(G17&lt;I17,D17,IF(G17&gt;I17,F17,IF(K17&lt;M17,D17,IF(K17&gt;M17,F17,W17))))</f>
        <v>0</v>
      </c>
      <c r="V17" s="2" t="s">
        <v>37</v>
      </c>
      <c r="W17" s="2" t="s">
        <v>38</v>
      </c>
      <c r="X17" s="2" t="str">
        <f>G17&amp;":"&amp;I17&amp;IF(K17&gt;0,"   ("&amp;K17&amp;":"&amp;M17&amp;")","")</f>
        <v>0</v>
      </c>
    </row>
    <row r="18" spans="1:24">
      <c r="A18" s="7">
        <v>14</v>
      </c>
      <c r="B18" s="2" t="s">
        <v>39</v>
      </c>
      <c r="C18" s="60">
        <v>0.47916666666667</v>
      </c>
      <c r="D18" s="2" t="str">
        <f>O14</f>
        <v>0</v>
      </c>
      <c r="E18" s="2" t="s">
        <v>7</v>
      </c>
      <c r="F18" s="2" t="str">
        <f>O15</f>
        <v>0</v>
      </c>
      <c r="G18" s="61" t="str">
        <f>Utkání!Q33</f>
        <v>0</v>
      </c>
      <c r="H18" s="63" t="s">
        <v>8</v>
      </c>
      <c r="I18" s="61" t="str">
        <f>Utkání!Q34</f>
        <v>0</v>
      </c>
      <c r="K18" s="62" t="str">
        <f>SUM(Utkání!R33:T33)</f>
        <v>0</v>
      </c>
      <c r="L18" s="63" t="s">
        <v>8</v>
      </c>
      <c r="M18" s="62" t="str">
        <f>SUM(Utkání!R34:T34)</f>
        <v>0</v>
      </c>
      <c r="O18" s="2" t="str">
        <f>IF((G18+I18)&lt;&gt;2,V18,IF(G18&gt;I18,D18,IF(G18&lt;I18,F18,IF(K18&gt;M18,D18,IF(K18&lt;M18,F18,V18)))))</f>
        <v>0</v>
      </c>
      <c r="P18" s="2" t="str">
        <f>IF(G18&lt;I18,D18,IF(G18&gt;I18,F18,IF(K18&lt;M18,D18,IF(K18&gt;M18,F18,W18))))</f>
        <v>0</v>
      </c>
      <c r="V18" s="2" t="s">
        <v>40</v>
      </c>
      <c r="W18" s="2" t="s">
        <v>41</v>
      </c>
      <c r="X18" s="2" t="str">
        <f>G18&amp;":"&amp;I18&amp;IF(K18&gt;0,"   ("&amp;K18&amp;":"&amp;M18&amp;")","")</f>
        <v>0</v>
      </c>
    </row>
    <row r="19" spans="1:24">
      <c r="A19" s="36" t="s">
        <v>42</v>
      </c>
      <c r="C19" s="60"/>
      <c r="H19" s="63"/>
    </row>
    <row r="20" spans="1:24">
      <c r="A20" s="7">
        <v>15</v>
      </c>
      <c r="B20" s="2" t="s">
        <v>43</v>
      </c>
      <c r="C20" s="60">
        <v>0.5</v>
      </c>
      <c r="D20" s="2" t="str">
        <f>O17</f>
        <v>0</v>
      </c>
      <c r="E20" s="2" t="s">
        <v>7</v>
      </c>
      <c r="F20" s="2" t="str">
        <f>O18</f>
        <v>0</v>
      </c>
      <c r="G20" s="61" t="str">
        <f>Utkání!Q37</f>
        <v>0</v>
      </c>
      <c r="H20" s="63" t="s">
        <v>8</v>
      </c>
      <c r="I20" s="61" t="str">
        <f>Utkání!Q38</f>
        <v>0</v>
      </c>
      <c r="K20" s="62" t="str">
        <f>SUM(Utkání!R37:T37)</f>
        <v>0</v>
      </c>
      <c r="L20" s="63" t="s">
        <v>8</v>
      </c>
      <c r="M20" s="62" t="str">
        <f>SUM(Utkání!R38:T38)</f>
        <v>0</v>
      </c>
      <c r="O20" s="2" t="str">
        <f>IF((G20+I20)&lt;&gt;2,V20,IF(G20&gt;I20,D20,IF(G20&lt;I20,F20,IF(K20&gt;M20,D20,IF(K20&lt;M20,F20,V20)))))</f>
        <v>0</v>
      </c>
      <c r="P20" s="2" t="str">
        <f>IF(G20&lt;I20,D20,IF(G20&gt;I20,F20,IF(K20&lt;M20,D20,IF(K20&gt;M20,F20,W20))))</f>
        <v>0</v>
      </c>
      <c r="V20" s="2" t="s">
        <v>44</v>
      </c>
      <c r="W20" s="59" t="s">
        <v>45</v>
      </c>
      <c r="X20" s="2" t="str">
        <f>G20&amp;":"&amp;I20&amp;IF(K20&gt;0,"   ("&amp;K20&amp;":"&amp;M20&amp;")","")</f>
        <v>0</v>
      </c>
    </row>
    <row r="21" spans="1:24">
      <c r="A21" s="7"/>
    </row>
    <row r="22" spans="1:24">
      <c r="G22" s="61"/>
      <c r="I22" s="61"/>
      <c r="K22" s="62"/>
      <c r="L22" s="63"/>
      <c r="M22" s="62"/>
    </row>
    <row r="23" spans="1:24">
      <c r="G23" s="61"/>
      <c r="K23" s="62"/>
      <c r="L23" s="63"/>
      <c r="M23" s="62"/>
    </row>
    <row r="24" spans="1:24">
      <c r="G24" s="61"/>
      <c r="I24" s="61"/>
      <c r="K24" s="62"/>
      <c r="L24" s="63"/>
      <c r="M24" s="62"/>
    </row>
    <row r="26" spans="1:24">
      <c r="G26" s="61"/>
      <c r="I26" s="61"/>
      <c r="K26" s="62"/>
      <c r="L26" s="63"/>
      <c r="M26" s="62"/>
    </row>
    <row r="28" spans="1:24">
      <c r="G28" s="61"/>
      <c r="I28" s="61"/>
      <c r="K28" s="62"/>
      <c r="L28" s="63"/>
      <c r="M28" s="62"/>
    </row>
    <row r="29" spans="1:24">
      <c r="I29" s="61"/>
      <c r="K29" s="62"/>
      <c r="L29" s="63"/>
      <c r="M29" s="62"/>
    </row>
    <row r="30" spans="1:24">
      <c r="I30" s="61"/>
      <c r="K30" s="62"/>
      <c r="L30" s="63"/>
      <c r="M30" s="62"/>
    </row>
    <row r="31" spans="1:24">
      <c r="I31" s="61"/>
      <c r="K31" s="62"/>
      <c r="L31" s="63"/>
      <c r="M31" s="62"/>
    </row>
    <row r="32" spans="1:24">
      <c r="I32" s="61"/>
      <c r="K32" s="62"/>
      <c r="L32" s="63"/>
      <c r="M32" s="62"/>
    </row>
    <row r="33" spans="1:24">
      <c r="I33" s="61"/>
      <c r="K33" s="62"/>
      <c r="L33" s="63"/>
      <c r="M33" s="62"/>
    </row>
    <row r="34" spans="1:24">
      <c r="I34" s="61"/>
      <c r="K34" s="62"/>
      <c r="L34" s="63"/>
      <c r="M34" s="62"/>
    </row>
    <row r="35" spans="1:24">
      <c r="K35" s="62"/>
      <c r="L35" s="63"/>
      <c r="M35" s="62"/>
    </row>
    <row r="36" spans="1:24">
      <c r="K36" s="62"/>
      <c r="L36" s="63"/>
      <c r="M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33"/>
  <sheetViews>
    <sheetView tabSelected="0" workbookViewId="0" zoomScaleNormal="8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2"/>
    <col min="2" max="2" width="24.7109375" customWidth="true" style="2"/>
    <col min="3" max="3" width="20.7109375" customWidth="true" style="2"/>
    <col min="4" max="4" width="20.7109375" customWidth="true" style="2"/>
    <col min="5" max="5" width="20.7109375" customWidth="true" style="2"/>
    <col min="6" max="6" width="20.7109375" customWidth="true" style="2"/>
    <col min="7" max="7" width="1.7109375" customWidth="true" style="2"/>
    <col min="8" max="8" width="20.7109375" customWidth="true" style="2"/>
    <col min="9" max="9" width="9.140625" customWidth="true" style="2"/>
  </cols>
  <sheetData>
    <row r="1" spans="1:9" customHeight="1" ht="15.75">
      <c r="B1" s="11" t="s">
        <v>46</v>
      </c>
    </row>
    <row r="3" spans="1:9">
      <c r="B3" s="44" t="str">
        <f>Jména!B7</f>
        <v>0</v>
      </c>
      <c r="C3" s="44"/>
      <c r="D3" s="44"/>
      <c r="E3" s="44"/>
    </row>
    <row r="4" spans="1:9">
      <c r="B4" s="18"/>
      <c r="C4" s="45" t="str">
        <f>Los!O3</f>
        <v>0</v>
      </c>
      <c r="D4" s="44"/>
      <c r="E4" s="44"/>
    </row>
    <row r="5" spans="1:9">
      <c r="B5" s="27" t="str">
        <f>Jména!B22</f>
        <v>0</v>
      </c>
      <c r="C5" s="18" t="str">
        <f>Los!X3</f>
        <v>0</v>
      </c>
      <c r="D5" s="44"/>
      <c r="E5" s="44"/>
    </row>
    <row r="6" spans="1:9">
      <c r="B6" s="44"/>
      <c r="C6" s="39"/>
      <c r="D6" s="45" t="str">
        <f>Los!O12</f>
        <v>0</v>
      </c>
      <c r="E6" s="44"/>
    </row>
    <row r="7" spans="1:9">
      <c r="B7" s="46" t="str">
        <f>Jména!B14</f>
        <v>0</v>
      </c>
      <c r="C7" s="39"/>
      <c r="D7" s="18" t="str">
        <f>Los!X12</f>
        <v>0</v>
      </c>
      <c r="E7" s="44"/>
    </row>
    <row r="8" spans="1:9">
      <c r="B8" s="18"/>
      <c r="C8" s="47" t="str">
        <f>Los!O4</f>
        <v>0</v>
      </c>
      <c r="D8" s="39"/>
      <c r="E8" s="44"/>
    </row>
    <row r="9" spans="1:9">
      <c r="B9" s="27" t="str">
        <f>Jména!B15</f>
        <v>0</v>
      </c>
      <c r="C9" s="44" t="str">
        <f>Los!X4</f>
        <v>0</v>
      </c>
      <c r="D9" s="39"/>
      <c r="E9" s="44"/>
    </row>
    <row r="10" spans="1:9">
      <c r="B10" s="44"/>
      <c r="C10" s="44"/>
      <c r="D10" s="39"/>
      <c r="E10" s="45" t="str">
        <f>Los!O17</f>
        <v>0</v>
      </c>
      <c r="F10" s="13"/>
      <c r="G10" s="38"/>
    </row>
    <row r="11" spans="1:9">
      <c r="B11" s="46" t="str">
        <f>Jména!B10</f>
        <v>0</v>
      </c>
      <c r="C11" s="44"/>
      <c r="D11" s="39"/>
      <c r="E11" s="44" t="str">
        <f>Los!X17</f>
        <v>0</v>
      </c>
      <c r="F11" s="48"/>
      <c r="G11" s="49"/>
    </row>
    <row r="12" spans="1:9">
      <c r="B12" s="18"/>
      <c r="C12" s="45" t="str">
        <f>Los!O5</f>
        <v>0</v>
      </c>
      <c r="D12" s="39"/>
      <c r="E12" s="44"/>
      <c r="F12" s="48"/>
      <c r="G12" s="50"/>
    </row>
    <row r="13" spans="1:9">
      <c r="B13" s="27" t="str">
        <f>Jména!B19</f>
        <v>0</v>
      </c>
      <c r="C13" s="18" t="str">
        <f>Los!X5</f>
        <v>0</v>
      </c>
      <c r="D13" s="39"/>
      <c r="E13" s="44"/>
      <c r="F13" s="48"/>
      <c r="G13" s="50"/>
    </row>
    <row r="14" spans="1:9">
      <c r="B14" s="44"/>
      <c r="C14" s="39"/>
      <c r="D14" s="47" t="str">
        <f>Los!O13</f>
        <v>0</v>
      </c>
      <c r="E14" s="44"/>
      <c r="F14" s="48"/>
      <c r="G14" s="50"/>
    </row>
    <row r="15" spans="1:9">
      <c r="B15" s="46" t="str">
        <f>Jména!B11</f>
        <v>0</v>
      </c>
      <c r="C15" s="39"/>
      <c r="D15" s="51" t="str">
        <f>Los!X13</f>
        <v>0</v>
      </c>
      <c r="E15" s="52"/>
      <c r="F15" s="48"/>
      <c r="G15" s="50"/>
    </row>
    <row r="16" spans="1:9">
      <c r="B16" s="18"/>
      <c r="C16" s="47" t="str">
        <f>Los!O6</f>
        <v>0</v>
      </c>
      <c r="D16" s="53"/>
      <c r="E16" s="52"/>
      <c r="F16" s="48"/>
      <c r="G16" s="50"/>
    </row>
    <row r="17" spans="1:9">
      <c r="B17" s="27" t="str">
        <f>Jména!B18</f>
        <v>0</v>
      </c>
      <c r="C17" s="44" t="str">
        <f>Los!X6</f>
        <v>0</v>
      </c>
      <c r="D17" s="53"/>
      <c r="E17" s="54" t="str">
        <f>Los!P17</f>
        <v>0</v>
      </c>
      <c r="F17" s="48"/>
      <c r="G17" s="50"/>
    </row>
    <row r="18" spans="1:9">
      <c r="B18" s="44"/>
      <c r="C18" s="44"/>
      <c r="D18" s="53"/>
      <c r="E18" s="53"/>
      <c r="F18" s="48"/>
      <c r="G18" s="50"/>
      <c r="H18" s="13" t="str">
        <f>Los!O20</f>
        <v>0</v>
      </c>
    </row>
    <row r="19" spans="1:9">
      <c r="B19" s="46" t="str">
        <f>Jména!B8</f>
        <v>0</v>
      </c>
      <c r="C19" s="44"/>
      <c r="D19" s="53"/>
      <c r="E19" s="53" t="str">
        <f>Los!P18</f>
        <v>0</v>
      </c>
      <c r="F19" s="48"/>
      <c r="G19" s="50"/>
      <c r="H19" s="2" t="str">
        <f>Los!X20</f>
        <v>0</v>
      </c>
    </row>
    <row r="20" spans="1:9">
      <c r="B20" s="18"/>
      <c r="C20" s="45" t="str">
        <f>Los!O7</f>
        <v>0</v>
      </c>
      <c r="D20" s="53"/>
      <c r="E20" s="55"/>
      <c r="F20" s="48"/>
      <c r="G20" s="50"/>
    </row>
    <row r="21" spans="1:9">
      <c r="B21" s="27" t="str">
        <f>Jména!B21</f>
        <v>0</v>
      </c>
      <c r="C21" s="18" t="str">
        <f>Los!X7</f>
        <v>0</v>
      </c>
      <c r="D21" s="53"/>
      <c r="E21" s="52"/>
      <c r="F21" s="48"/>
      <c r="G21" s="50"/>
    </row>
    <row r="22" spans="1:9">
      <c r="B22" s="44"/>
      <c r="C22" s="39"/>
      <c r="D22" s="45" t="str">
        <f>Los!O14</f>
        <v>0</v>
      </c>
      <c r="E22" s="52"/>
      <c r="F22" s="48"/>
      <c r="G22" s="50"/>
    </row>
    <row r="23" spans="1:9">
      <c r="B23" s="46" t="str">
        <f>Jména!B13</f>
        <v>0</v>
      </c>
      <c r="C23" s="39"/>
      <c r="D23" s="18" t="str">
        <f>Los!X14</f>
        <v>0</v>
      </c>
      <c r="E23" s="44"/>
      <c r="F23" s="48"/>
      <c r="G23" s="50"/>
    </row>
    <row r="24" spans="1:9">
      <c r="B24" s="18"/>
      <c r="C24" s="47" t="str">
        <f>Los!O8</f>
        <v>0</v>
      </c>
      <c r="D24" s="39"/>
      <c r="E24" s="44"/>
      <c r="F24" s="48"/>
      <c r="G24" s="50"/>
    </row>
    <row r="25" spans="1:9">
      <c r="B25" s="27" t="str">
        <f>Jména!B16</f>
        <v>0</v>
      </c>
      <c r="C25" s="44" t="str">
        <f>Los!X8</f>
        <v>0</v>
      </c>
      <c r="D25" s="39"/>
      <c r="E25" s="44"/>
      <c r="F25" s="48"/>
      <c r="G25" s="50"/>
    </row>
    <row r="26" spans="1:9">
      <c r="B26" s="44"/>
      <c r="C26" s="44"/>
      <c r="D26" s="39"/>
      <c r="E26" s="56" t="str">
        <f>Los!O18</f>
        <v>0</v>
      </c>
      <c r="F26" s="13"/>
      <c r="G26" s="57"/>
    </row>
    <row r="27" spans="1:9">
      <c r="B27" s="46" t="str">
        <f>Jména!B9</f>
        <v>0</v>
      </c>
      <c r="C27" s="44"/>
      <c r="D27" s="39"/>
      <c r="E27" s="44" t="str">
        <f>Los!X18</f>
        <v>0</v>
      </c>
    </row>
    <row r="28" spans="1:9">
      <c r="B28" s="18"/>
      <c r="C28" s="45" t="str">
        <f>Los!O9</f>
        <v>0</v>
      </c>
      <c r="D28" s="39"/>
      <c r="E28" s="44"/>
    </row>
    <row r="29" spans="1:9">
      <c r="B29" s="27" t="str">
        <f>Jména!B20</f>
        <v>0</v>
      </c>
      <c r="C29" s="18" t="str">
        <f>Los!X9</f>
        <v>0</v>
      </c>
      <c r="D29" s="39"/>
      <c r="E29" s="44"/>
    </row>
    <row r="30" spans="1:9">
      <c r="B30" s="44"/>
      <c r="C30" s="39"/>
      <c r="D30" s="47" t="str">
        <f>Los!O15</f>
        <v>0</v>
      </c>
      <c r="E30" s="44"/>
    </row>
    <row r="31" spans="1:9">
      <c r="B31" s="46" t="str">
        <f>Jména!B12</f>
        <v>0</v>
      </c>
      <c r="C31" s="39"/>
      <c r="D31" s="44" t="str">
        <f>Los!X15</f>
        <v>0</v>
      </c>
      <c r="E31" s="44"/>
    </row>
    <row r="32" spans="1:9">
      <c r="B32" s="18"/>
      <c r="C32" s="47" t="str">
        <f>Los!O10</f>
        <v>0</v>
      </c>
      <c r="D32" s="44"/>
      <c r="E32" s="44"/>
      <c r="F32" s="58"/>
    </row>
    <row r="33" spans="1:9">
      <c r="B33" s="27" t="str">
        <f>Jména!B17</f>
        <v>0</v>
      </c>
      <c r="C33" s="44" t="str">
        <f>Los!X10</f>
        <v>0</v>
      </c>
      <c r="D33" s="44"/>
      <c r="E33" s="44"/>
      <c r="F33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480315" right="0.78740157480315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48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2"/>
    <col min="2" max="2" width="7.140625" customWidth="true" style="2"/>
    <col min="3" max="3" width="6.7109375" customWidth="true" style="2"/>
    <col min="4" max="4" width="25.7109375" customWidth="true" style="2"/>
    <col min="5" max="5" width="4.7109375" customWidth="true" style="2"/>
    <col min="6" max="6" width="4.7109375" customWidth="true" style="2"/>
    <col min="7" max="7" width="4.7109375" customWidth="true" style="2"/>
    <col min="8" max="8" width="5.7109375" customWidth="true" style="2"/>
    <col min="9" max="9" width="4.7109375" customWidth="true" style="2"/>
    <col min="10" max="10" width="2.7109375" customWidth="true" style="2"/>
    <col min="11" max="11" width="4.7109375" customWidth="true" style="2"/>
    <col min="12" max="12" width="4.7109375" customWidth="true" style="2"/>
    <col min="13" max="13" width="4.7109375" customWidth="true" style="2"/>
    <col min="14" max="14" width="5.7109375" customWidth="true" style="2"/>
    <col min="15" max="15" width="4.7109375" customWidth="true" style="2"/>
    <col min="16" max="16" width="2.7109375" customWidth="true" style="2"/>
    <col min="17" max="17" width="4.7109375" customWidth="true" style="2"/>
    <col min="18" max="18" width="4.7109375" customWidth="true" style="2"/>
    <col min="19" max="19" width="4.7109375" customWidth="true" style="2"/>
    <col min="20" max="20" width="4.7109375" customWidth="true" style="2"/>
    <col min="21" max="21" width="4.7109375" customWidth="true" style="2"/>
    <col min="22" max="22" width="5.7109375" customWidth="true" style="2"/>
    <col min="23" max="23" width="7.140625" customWidth="true" style="2"/>
    <col min="24" max="24" width="19" customWidth="true" style="2"/>
    <col min="25" max="25" width="9.140625" customWidth="true" style="2"/>
    <col min="26" max="26" width="9.140625" customWidth="true" style="2"/>
    <col min="27" max="27" width="23.7109375" customWidth="true" style="2"/>
    <col min="28" max="28" width="9.140625" customWidth="true" style="2"/>
  </cols>
  <sheetData>
    <row r="1" spans="1:28" customHeight="1" ht="15.75">
      <c r="A1" s="11" t="s">
        <v>47</v>
      </c>
      <c r="E1" s="12" t="s">
        <v>48</v>
      </c>
      <c r="K1" s="12" t="s">
        <v>49</v>
      </c>
      <c r="R1" s="12" t="s">
        <v>50</v>
      </c>
    </row>
    <row r="2" spans="1:28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>
      <c r="A3" s="15">
        <v>1</v>
      </c>
      <c r="B3" s="16" t="s">
        <v>6</v>
      </c>
      <c r="C3" s="17">
        <v>0.35416666666667</v>
      </c>
      <c r="D3" s="18" t="str">
        <f>Jména!B7</f>
        <v>0</v>
      </c>
      <c r="E3" s="19">
        <v>68</v>
      </c>
      <c r="F3" s="20">
        <v>35</v>
      </c>
      <c r="G3" s="20">
        <v>1</v>
      </c>
      <c r="H3" s="21" t="str">
        <f>IF(G3="","",E3+F3)</f>
        <v>0</v>
      </c>
      <c r="I3" s="20">
        <v>0</v>
      </c>
      <c r="J3" s="22" t="str">
        <f>IF(AND(H3&lt;&gt;"",H4&lt;&gt;""),IF((H3+I3)&gt;(H4+I4),1,0),0)</f>
        <v>0</v>
      </c>
      <c r="K3" s="19">
        <v>64</v>
      </c>
      <c r="L3" s="20">
        <v>26</v>
      </c>
      <c r="M3" s="20">
        <v>2</v>
      </c>
      <c r="N3" s="21" t="str">
        <f>IF(M3="","",K3+L3)</f>
        <v>0</v>
      </c>
      <c r="O3" s="20">
        <v>0</v>
      </c>
      <c r="P3" s="22" t="str">
        <f>IF(AND(N3&lt;&gt;"",N4&lt;&gt;""),IF((N3+O3)&gt;(N4+O4),1,0),0)</f>
        <v>0</v>
      </c>
      <c r="Q3" s="23" t="str">
        <f>J3+P3</f>
        <v>0</v>
      </c>
      <c r="R3" s="19">
        <v>14</v>
      </c>
      <c r="S3" s="20"/>
      <c r="T3" s="20"/>
      <c r="U3" s="24" t="str">
        <f>IF(N3="","",H3+N3)</f>
        <v>0</v>
      </c>
      <c r="V3" s="25" t="str">
        <f>IF(Q3=2,1,IF(AND(Q3=1,Q4=1),IF(SUM(R3:T3)&gt;SUM(R4:T4),1,0),0))</f>
        <v>0</v>
      </c>
      <c r="AA3" s="2" t="str">
        <f>D3</f>
        <v>0</v>
      </c>
      <c r="AB3" s="2" t="str">
        <f>IF(N3="","",H3+N3)</f>
        <v>0</v>
      </c>
    </row>
    <row r="4" spans="1:28">
      <c r="A4" s="26"/>
      <c r="B4" s="13"/>
      <c r="C4" s="13"/>
      <c r="D4" s="27" t="str">
        <f>Jména!B22</f>
        <v>0</v>
      </c>
      <c r="E4" s="28">
        <v>74</v>
      </c>
      <c r="F4" s="29">
        <v>22</v>
      </c>
      <c r="G4" s="29">
        <v>2</v>
      </c>
      <c r="H4" s="30" t="str">
        <f>IF(G4="","",E4+F4)</f>
        <v>0</v>
      </c>
      <c r="I4" s="29">
        <v>0</v>
      </c>
      <c r="J4" s="31" t="str">
        <f>IF(AND(H3&lt;&gt;"",H4&lt;&gt;""),IF((H3+I3)&lt;(H4+I4),1,0),0)</f>
        <v>0</v>
      </c>
      <c r="K4" s="28">
        <v>65</v>
      </c>
      <c r="L4" s="29">
        <v>33</v>
      </c>
      <c r="M4" s="29">
        <v>0</v>
      </c>
      <c r="N4" s="30" t="str">
        <f>IF(M4="","",K4+L4)</f>
        <v>0</v>
      </c>
      <c r="O4" s="29">
        <v>0</v>
      </c>
      <c r="P4" s="31" t="str">
        <f>IF(AND(N3&lt;&gt;"",N4&lt;&gt;""),IF((N3+O3)&lt;(N4+O4),1,0),0)</f>
        <v>0</v>
      </c>
      <c r="Q4" s="32" t="str">
        <f>J4+P4</f>
        <v>0</v>
      </c>
      <c r="R4" s="28">
        <v>21</v>
      </c>
      <c r="S4" s="29"/>
      <c r="T4" s="29"/>
      <c r="U4" s="33" t="str">
        <f>IF(N4="","",H4+N4)</f>
        <v>0</v>
      </c>
      <c r="V4" s="34" t="str">
        <f>IF(Q4=2,1,IF(AND(Q3=1,Q4=1),IF(SUM(R3:T3)&lt;SUM(R4:T4),1,0),0))</f>
        <v>0</v>
      </c>
      <c r="W4" s="35" t="s">
        <v>61</v>
      </c>
      <c r="X4" s="36" t="str">
        <f>IF(V3=1,D3,IF(V4=1,D4,"???"))</f>
        <v>0</v>
      </c>
      <c r="AA4" s="2" t="str">
        <f>D4</f>
        <v>0</v>
      </c>
      <c r="AB4" s="2" t="str">
        <f>IF(N4="","",H4+N4)</f>
        <v>0</v>
      </c>
    </row>
    <row r="5" spans="1:28">
      <c r="A5" s="37">
        <v>2</v>
      </c>
      <c r="B5" s="38" t="s">
        <v>11</v>
      </c>
      <c r="C5" s="17">
        <v>0.35416666666667</v>
      </c>
      <c r="D5" s="39" t="str">
        <f>Jména!B14</f>
        <v>0</v>
      </c>
      <c r="E5" s="19">
        <v>52</v>
      </c>
      <c r="F5" s="20">
        <v>45</v>
      </c>
      <c r="G5" s="20">
        <v>0</v>
      </c>
      <c r="H5" s="21" t="str">
        <f>IF(G5="","",E5+F5)</f>
        <v>0</v>
      </c>
      <c r="I5" s="20">
        <v>0</v>
      </c>
      <c r="J5" s="22" t="str">
        <f>IF(AND(H5&lt;&gt;"",H6&lt;&gt;""),IF((H5+I5)&gt;(H6+I6),1,0),0)</f>
        <v>0</v>
      </c>
      <c r="K5" s="19">
        <v>54</v>
      </c>
      <c r="L5" s="20">
        <v>35</v>
      </c>
      <c r="M5" s="20">
        <v>0</v>
      </c>
      <c r="N5" s="21" t="str">
        <f>IF(M5="","",K5+L5)</f>
        <v>0</v>
      </c>
      <c r="O5" s="20">
        <v>0</v>
      </c>
      <c r="P5" s="22" t="str">
        <f>IF(AND(N5&lt;&gt;"",N6&lt;&gt;""),IF((N5+O5)&gt;(N6+O6),1,0),0)</f>
        <v>0</v>
      </c>
      <c r="Q5" s="23" t="str">
        <f>J5+P5</f>
        <v>0</v>
      </c>
      <c r="R5" s="19">
        <v>21</v>
      </c>
      <c r="S5" s="20"/>
      <c r="T5" s="20"/>
      <c r="U5" s="24" t="str">
        <f>IF(N5="","",H5+N5)</f>
        <v>0</v>
      </c>
      <c r="V5" s="25" t="str">
        <f>IF(Q5=2,1,IF(AND(Q5=1,Q6=1),IF(SUM(R5:T5)&gt;SUM(R6:T6),1,0),0))</f>
        <v>0</v>
      </c>
      <c r="AA5" s="2" t="str">
        <f>D5</f>
        <v>0</v>
      </c>
      <c r="AB5" s="2" t="str">
        <f>IF(N5="","",H5+N5)</f>
        <v>0</v>
      </c>
    </row>
    <row r="6" spans="1:28">
      <c r="A6" s="26"/>
      <c r="B6" s="13"/>
      <c r="C6" s="13"/>
      <c r="D6" s="27" t="str">
        <f>Jména!B15</f>
        <v>0</v>
      </c>
      <c r="E6" s="28">
        <v>56</v>
      </c>
      <c r="F6" s="29">
        <v>26</v>
      </c>
      <c r="G6" s="29">
        <v>2</v>
      </c>
      <c r="H6" s="30" t="str">
        <f>IF(G6="","",E6+F6)</f>
        <v>0</v>
      </c>
      <c r="I6" s="29">
        <v>0</v>
      </c>
      <c r="J6" s="31" t="str">
        <f>IF(AND(H5&lt;&gt;"",H6&lt;&gt;""),IF((H5+I5)&lt;(H6+I6),1,0),0)</f>
        <v>0</v>
      </c>
      <c r="K6" s="28">
        <v>57</v>
      </c>
      <c r="L6" s="29">
        <v>35</v>
      </c>
      <c r="M6" s="29">
        <v>0</v>
      </c>
      <c r="N6" s="30" t="str">
        <f>IF(M6="","",K6+L6)</f>
        <v>0</v>
      </c>
      <c r="O6" s="29">
        <v>0</v>
      </c>
      <c r="P6" s="31" t="str">
        <f>IF(AND(N5&lt;&gt;"",N6&lt;&gt;""),IF((N5+O5)&lt;(N6+O6),1,0),0)</f>
        <v>0</v>
      </c>
      <c r="Q6" s="32" t="str">
        <f>J6+P6</f>
        <v>0</v>
      </c>
      <c r="R6" s="28">
        <v>18</v>
      </c>
      <c r="S6" s="29"/>
      <c r="T6" s="29"/>
      <c r="U6" s="33" t="str">
        <f>IF(N6="","",H6+N6)</f>
        <v>0</v>
      </c>
      <c r="V6" s="34" t="str">
        <f>IF(Q6=2,1,IF(AND(Q5=1,Q6=1),IF(SUM(R5:T5)&lt;SUM(R6:T6),1,0),0))</f>
        <v>0</v>
      </c>
      <c r="W6" s="35" t="s">
        <v>61</v>
      </c>
      <c r="X6" s="36" t="str">
        <f>IF(V5=1,D5,IF(V6=1,D6,"???"))</f>
        <v>0</v>
      </c>
      <c r="AA6" s="2" t="str">
        <f>D6</f>
        <v>0</v>
      </c>
      <c r="AB6" s="2" t="str">
        <f>IF(N6="","",H6+N6)</f>
        <v>0</v>
      </c>
    </row>
    <row r="7" spans="1:28">
      <c r="A7" s="37">
        <v>3</v>
      </c>
      <c r="B7" s="38" t="s">
        <v>13</v>
      </c>
      <c r="C7" s="40">
        <v>0.375</v>
      </c>
      <c r="D7" s="39" t="str">
        <f>Jména!B10</f>
        <v>0</v>
      </c>
      <c r="E7" s="19">
        <v>51</v>
      </c>
      <c r="F7" s="20">
        <v>24</v>
      </c>
      <c r="G7" s="20">
        <v>1</v>
      </c>
      <c r="H7" s="21" t="str">
        <f>IF(G7="","",E7+F7)</f>
        <v>0</v>
      </c>
      <c r="I7" s="20">
        <v>0</v>
      </c>
      <c r="J7" s="22" t="str">
        <f>IF(AND(H7&lt;&gt;"",H8&lt;&gt;""),IF((H7+I7)&gt;(H8+I8),1,0),0)</f>
        <v>0</v>
      </c>
      <c r="K7" s="19">
        <v>53</v>
      </c>
      <c r="L7" s="20">
        <v>25</v>
      </c>
      <c r="M7" s="20">
        <v>2</v>
      </c>
      <c r="N7" s="21" t="str">
        <f>IF(M7="","",K7+L7)</f>
        <v>0</v>
      </c>
      <c r="O7" s="20">
        <v>0</v>
      </c>
      <c r="P7" s="22" t="str">
        <f>IF(AND(N7&lt;&gt;"",N8&lt;&gt;""),IF((N7+O7)&gt;(N8+O8),1,0),0)</f>
        <v>0</v>
      </c>
      <c r="Q7" s="23" t="str">
        <f>J7+P7</f>
        <v>0</v>
      </c>
      <c r="R7" s="19"/>
      <c r="S7" s="20"/>
      <c r="T7" s="20"/>
      <c r="U7" s="24" t="str">
        <f>IF(N7="","",H7+N7)</f>
        <v>0</v>
      </c>
      <c r="V7" s="25" t="str">
        <f>IF(Q7=2,1,IF(AND(Q7=1,Q8=1),IF(SUM(R7:T7)&gt;SUM(R8:T8),1,0),0))</f>
        <v>0</v>
      </c>
      <c r="AA7" s="2" t="str">
        <f>D7</f>
        <v>0</v>
      </c>
      <c r="AB7" s="2" t="str">
        <f>IF(N7="","",H7+N7)</f>
        <v>0</v>
      </c>
    </row>
    <row r="8" spans="1:28">
      <c r="A8" s="26"/>
      <c r="B8" s="13"/>
      <c r="C8" s="13"/>
      <c r="D8" s="27" t="str">
        <f>Jména!B19</f>
        <v>0</v>
      </c>
      <c r="E8" s="28">
        <v>63</v>
      </c>
      <c r="F8" s="29">
        <v>27</v>
      </c>
      <c r="G8" s="29">
        <v>2</v>
      </c>
      <c r="H8" s="30" t="str">
        <f>IF(G8="","",E8+F8)</f>
        <v>0</v>
      </c>
      <c r="I8" s="29">
        <v>0</v>
      </c>
      <c r="J8" s="31" t="str">
        <f>IF(AND(H7&lt;&gt;"",H8&lt;&gt;""),IF((H7+I7)&lt;(H8+I8),1,0),0)</f>
        <v>0</v>
      </c>
      <c r="K8" s="28">
        <v>57</v>
      </c>
      <c r="L8" s="29">
        <v>25</v>
      </c>
      <c r="M8" s="29">
        <v>1</v>
      </c>
      <c r="N8" s="30" t="str">
        <f>IF(M8="","",K8+L8)</f>
        <v>0</v>
      </c>
      <c r="O8" s="29">
        <v>0</v>
      </c>
      <c r="P8" s="31" t="str">
        <f>IF(AND(N7&lt;&gt;"",N8&lt;&gt;""),IF((N7+O7)&lt;(N8+O8),1,0),0)</f>
        <v>0</v>
      </c>
      <c r="Q8" s="32" t="str">
        <f>J8+P8</f>
        <v>0</v>
      </c>
      <c r="R8" s="28"/>
      <c r="S8" s="29"/>
      <c r="T8" s="29"/>
      <c r="U8" s="33" t="str">
        <f>IF(N8="","",H8+N8)</f>
        <v>0</v>
      </c>
      <c r="V8" s="34" t="str">
        <f>IF(Q8=2,1,IF(AND(Q7=1,Q8=1),IF(SUM(R7:T7)&lt;SUM(R8:T8),1,0),0))</f>
        <v>0</v>
      </c>
      <c r="W8" s="35" t="s">
        <v>61</v>
      </c>
      <c r="X8" s="36" t="str">
        <f>IF(V7=1,D7,IF(V8=1,D8,"???"))</f>
        <v>0</v>
      </c>
      <c r="AA8" s="2" t="str">
        <f>D8</f>
        <v>0</v>
      </c>
      <c r="AB8" s="2" t="str">
        <f>IF(N8="","",H8+N8)</f>
        <v>0</v>
      </c>
    </row>
    <row r="9" spans="1:28">
      <c r="A9" s="37">
        <v>4</v>
      </c>
      <c r="B9" s="38" t="s">
        <v>15</v>
      </c>
      <c r="C9" s="40">
        <v>0.375</v>
      </c>
      <c r="D9" s="39" t="str">
        <f>Jména!B11</f>
        <v>0</v>
      </c>
      <c r="E9" s="19">
        <v>52</v>
      </c>
      <c r="F9" s="20">
        <v>24</v>
      </c>
      <c r="G9" s="20">
        <v>2</v>
      </c>
      <c r="H9" s="21" t="str">
        <f>IF(G9="","",E9+F9)</f>
        <v>0</v>
      </c>
      <c r="I9" s="20">
        <v>0</v>
      </c>
      <c r="J9" s="22" t="str">
        <f>IF(AND(H9&lt;&gt;"",H10&lt;&gt;""),IF((H9+I9)&gt;(H10+I10),1,0),0)</f>
        <v>0</v>
      </c>
      <c r="K9" s="19">
        <v>56</v>
      </c>
      <c r="L9" s="20">
        <v>27</v>
      </c>
      <c r="M9" s="20">
        <v>2</v>
      </c>
      <c r="N9" s="21" t="str">
        <f>IF(M9="","",K9+L9)</f>
        <v>0</v>
      </c>
      <c r="O9" s="20">
        <v>8</v>
      </c>
      <c r="P9" s="22" t="str">
        <f>IF(AND(N9&lt;&gt;"",N10&lt;&gt;""),IF((N9+O9)&gt;(N10+O10),1,0),0)</f>
        <v>0</v>
      </c>
      <c r="Q9" s="23" t="str">
        <f>J9+P9</f>
        <v>0</v>
      </c>
      <c r="R9" s="19"/>
      <c r="S9" s="20"/>
      <c r="T9" s="20"/>
      <c r="U9" s="24" t="str">
        <f>IF(N9="","",H9+N9)</f>
        <v>0</v>
      </c>
      <c r="V9" s="25" t="str">
        <f>IF(Q9=2,1,IF(AND(Q9=1,Q10=1),IF(SUM(R9:T9)&gt;SUM(R10:T10),1,0),0))</f>
        <v>0</v>
      </c>
      <c r="AA9" s="2" t="str">
        <f>D9</f>
        <v>0</v>
      </c>
      <c r="AB9" s="2" t="str">
        <f>IF(N9="","",H9+N9)</f>
        <v>0</v>
      </c>
    </row>
    <row r="10" spans="1:28">
      <c r="A10" s="26"/>
      <c r="B10" s="13"/>
      <c r="C10" s="13"/>
      <c r="D10" s="27" t="str">
        <f>Jména!B18</f>
        <v>0</v>
      </c>
      <c r="E10" s="28">
        <v>48</v>
      </c>
      <c r="F10" s="29">
        <v>16</v>
      </c>
      <c r="G10" s="29">
        <v>4</v>
      </c>
      <c r="H10" s="30" t="str">
        <f>IF(G10="","",E10+F10)</f>
        <v>0</v>
      </c>
      <c r="I10" s="29">
        <v>0</v>
      </c>
      <c r="J10" s="31" t="str">
        <f>IF(AND(H9&lt;&gt;"",H10&lt;&gt;""),IF((H9+I9)&lt;(H10+I10),1,0),0)</f>
        <v>0</v>
      </c>
      <c r="K10" s="28">
        <v>50</v>
      </c>
      <c r="L10" s="29">
        <v>33</v>
      </c>
      <c r="M10" s="29">
        <v>1</v>
      </c>
      <c r="N10" s="30" t="str">
        <f>IF(M10="","",K10+L10)</f>
        <v>0</v>
      </c>
      <c r="O10" s="29">
        <v>7</v>
      </c>
      <c r="P10" s="31" t="str">
        <f>IF(AND(N9&lt;&gt;"",N10&lt;&gt;""),IF((N9+O9)&lt;(N10+O10),1,0),0)</f>
        <v>0</v>
      </c>
      <c r="Q10" s="32" t="str">
        <f>J10+P10</f>
        <v>0</v>
      </c>
      <c r="R10" s="28"/>
      <c r="S10" s="29"/>
      <c r="T10" s="29"/>
      <c r="U10" s="33" t="str">
        <f>IF(N10="","",H10+N10)</f>
        <v>0</v>
      </c>
      <c r="V10" s="34" t="str">
        <f>IF(Q10=2,1,IF(AND(Q9=1,Q10=1),IF(SUM(R9:T9)&lt;SUM(R10:T10),1,0),0))</f>
        <v>0</v>
      </c>
      <c r="W10" s="35" t="s">
        <v>61</v>
      </c>
      <c r="X10" s="36" t="str">
        <f>IF(V9=1,D9,IF(V10=1,D10,"???"))</f>
        <v>0</v>
      </c>
      <c r="AA10" s="2" t="str">
        <f>D10</f>
        <v>0</v>
      </c>
      <c r="AB10" s="2" t="str">
        <f>IF(N10="","",H10+N10)</f>
        <v>0</v>
      </c>
    </row>
    <row r="11" spans="1:28">
      <c r="A11" s="37">
        <v>5</v>
      </c>
      <c r="B11" s="38" t="s">
        <v>17</v>
      </c>
      <c r="C11" s="40">
        <v>0.39583333333333</v>
      </c>
      <c r="D11" s="39" t="str">
        <f>Jména!B8</f>
        <v>0</v>
      </c>
      <c r="E11" s="19">
        <v>54</v>
      </c>
      <c r="F11" s="20">
        <v>18</v>
      </c>
      <c r="G11" s="20">
        <v>1</v>
      </c>
      <c r="H11" s="21" t="str">
        <f>IF(G11="","",E11+F11)</f>
        <v>0</v>
      </c>
      <c r="I11" s="20">
        <v>0</v>
      </c>
      <c r="J11" s="22" t="str">
        <f>IF(AND(H11&lt;&gt;"",H12&lt;&gt;""),IF((H11+I11)&gt;(H12+I12),1,0),0)</f>
        <v>0</v>
      </c>
      <c r="K11" s="19">
        <v>64</v>
      </c>
      <c r="L11" s="20">
        <v>17</v>
      </c>
      <c r="M11" s="20">
        <v>5</v>
      </c>
      <c r="N11" s="21" t="str">
        <f>IF(M11="","",K11+L11)</f>
        <v>0</v>
      </c>
      <c r="O11" s="20">
        <v>0</v>
      </c>
      <c r="P11" s="22" t="str">
        <f>IF(AND(N11&lt;&gt;"",N12&lt;&gt;""),IF((N11+O11)&gt;(N12+O12),1,0),0)</f>
        <v>0</v>
      </c>
      <c r="Q11" s="23" t="str">
        <f>J11+P11</f>
        <v>0</v>
      </c>
      <c r="R11" s="19"/>
      <c r="S11" s="20"/>
      <c r="T11" s="20"/>
      <c r="U11" s="24" t="str">
        <f>IF(N11="","",H11+N11)</f>
        <v>0</v>
      </c>
      <c r="V11" s="25" t="str">
        <f>IF(Q11=2,1,IF(AND(Q11=1,Q12=1),IF(SUM(R11:T11)&gt;SUM(R12:T12),1,0),0))</f>
        <v>0</v>
      </c>
      <c r="AA11" s="2" t="str">
        <f>D11</f>
        <v>0</v>
      </c>
      <c r="AB11" s="2" t="str">
        <f>IF(N11="","",H11+N11)</f>
        <v>0</v>
      </c>
    </row>
    <row r="12" spans="1:28">
      <c r="A12" s="26"/>
      <c r="B12" s="13"/>
      <c r="C12" s="13"/>
      <c r="D12" s="27" t="str">
        <f>Jména!B21</f>
        <v>0</v>
      </c>
      <c r="E12" s="28">
        <v>66</v>
      </c>
      <c r="F12" s="29">
        <v>27</v>
      </c>
      <c r="G12" s="29">
        <v>3</v>
      </c>
      <c r="H12" s="30" t="str">
        <f>IF(G12="","",E12+F12)</f>
        <v>0</v>
      </c>
      <c r="I12" s="29">
        <v>0</v>
      </c>
      <c r="J12" s="31" t="str">
        <f>IF(AND(H11&lt;&gt;"",H12&lt;&gt;""),IF((H11+I11)&lt;(H12+I12),1,0),0)</f>
        <v>0</v>
      </c>
      <c r="K12" s="28">
        <v>62</v>
      </c>
      <c r="L12" s="29">
        <v>33</v>
      </c>
      <c r="M12" s="29">
        <v>0</v>
      </c>
      <c r="N12" s="30" t="str">
        <f>IF(M12="","",K12+L12)</f>
        <v>0</v>
      </c>
      <c r="O12" s="29">
        <v>0</v>
      </c>
      <c r="P12" s="31" t="str">
        <f>IF(AND(N11&lt;&gt;"",N12&lt;&gt;""),IF((N11+O11)&lt;(N12+O12),1,0),0)</f>
        <v>0</v>
      </c>
      <c r="Q12" s="32" t="str">
        <f>J12+P12</f>
        <v>0</v>
      </c>
      <c r="R12" s="28"/>
      <c r="S12" s="29"/>
      <c r="T12" s="29"/>
      <c r="U12" s="33" t="str">
        <f>IF(N12="","",H12+N12)</f>
        <v>0</v>
      </c>
      <c r="V12" s="34" t="str">
        <f>IF(Q12=2,1,IF(AND(Q11=1,Q12=1),IF(SUM(R11:T11)&lt;SUM(R12:T12),1,0),0))</f>
        <v>0</v>
      </c>
      <c r="W12" s="35" t="s">
        <v>61</v>
      </c>
      <c r="X12" s="36" t="str">
        <f>IF(V11=1,D11,IF(V12=1,D12,"???"))</f>
        <v>0</v>
      </c>
      <c r="AA12" s="2" t="str">
        <f>D12</f>
        <v>0</v>
      </c>
      <c r="AB12" s="2" t="str">
        <f>IF(N12="","",H12+N12)</f>
        <v>0</v>
      </c>
    </row>
    <row r="13" spans="1:28">
      <c r="A13" s="37">
        <v>6</v>
      </c>
      <c r="B13" s="38" t="s">
        <v>19</v>
      </c>
      <c r="C13" s="40">
        <v>0.39583333333333</v>
      </c>
      <c r="D13" s="39" t="str">
        <f>Jména!B13</f>
        <v>0</v>
      </c>
      <c r="E13" s="19">
        <v>59</v>
      </c>
      <c r="F13" s="20">
        <v>25</v>
      </c>
      <c r="G13" s="20">
        <v>2</v>
      </c>
      <c r="H13" s="21" t="str">
        <f>IF(G13="","",E13+F13)</f>
        <v>0</v>
      </c>
      <c r="I13" s="20">
        <v>0</v>
      </c>
      <c r="J13" s="22" t="str">
        <f>IF(AND(H13&lt;&gt;"",H14&lt;&gt;""),IF((H13+I13)&gt;(H14+I14),1,0),0)</f>
        <v>0</v>
      </c>
      <c r="K13" s="19">
        <v>55</v>
      </c>
      <c r="L13" s="20">
        <v>27</v>
      </c>
      <c r="M13" s="20">
        <v>1</v>
      </c>
      <c r="N13" s="21" t="str">
        <f>IF(M13="","",K13+L13)</f>
        <v>0</v>
      </c>
      <c r="O13" s="20">
        <v>0</v>
      </c>
      <c r="P13" s="22" t="str">
        <f>IF(AND(N13&lt;&gt;"",N14&lt;&gt;""),IF((N13+O13)&gt;(N14+O14),1,0),0)</f>
        <v>0</v>
      </c>
      <c r="Q13" s="23" t="str">
        <f>J13+P13</f>
        <v>0</v>
      </c>
      <c r="R13" s="19"/>
      <c r="S13" s="20"/>
      <c r="T13" s="20"/>
      <c r="U13" s="24" t="str">
        <f>IF(N13="","",H13+N13)</f>
        <v>0</v>
      </c>
      <c r="V13" s="25" t="str">
        <f>IF(Q13=2,1,IF(AND(Q13=1,Q14=1),IF(SUM(R13:T13)&gt;SUM(R14:T14),1,0),0))</f>
        <v>0</v>
      </c>
      <c r="AA13" s="2" t="str">
        <f>D13</f>
        <v>0</v>
      </c>
      <c r="AB13" s="2" t="str">
        <f>IF(N13="","",H13+N13)</f>
        <v>0</v>
      </c>
    </row>
    <row r="14" spans="1:28">
      <c r="A14" s="26"/>
      <c r="B14" s="13"/>
      <c r="C14" s="13"/>
      <c r="D14" s="27" t="str">
        <f>Jména!B16</f>
        <v>0</v>
      </c>
      <c r="E14" s="28">
        <v>54</v>
      </c>
      <c r="F14" s="29">
        <v>9</v>
      </c>
      <c r="G14" s="29">
        <v>5</v>
      </c>
      <c r="H14" s="30" t="str">
        <f>IF(G14="","",E14+F14)</f>
        <v>0</v>
      </c>
      <c r="I14" s="29">
        <v>0</v>
      </c>
      <c r="J14" s="31" t="str">
        <f>IF(AND(H13&lt;&gt;"",H14&lt;&gt;""),IF((H13+I13)&lt;(H14+I14),1,0),0)</f>
        <v>0</v>
      </c>
      <c r="K14" s="28">
        <v>47</v>
      </c>
      <c r="L14" s="29">
        <v>23</v>
      </c>
      <c r="M14" s="29">
        <v>2</v>
      </c>
      <c r="N14" s="30" t="str">
        <f>IF(M14="","",K14+L14)</f>
        <v>0</v>
      </c>
      <c r="O14" s="29">
        <v>0</v>
      </c>
      <c r="P14" s="31" t="str">
        <f>IF(AND(N13&lt;&gt;"",N14&lt;&gt;""),IF((N13+O13)&lt;(N14+O14),1,0),0)</f>
        <v>0</v>
      </c>
      <c r="Q14" s="32" t="str">
        <f>J14+P14</f>
        <v>0</v>
      </c>
      <c r="R14" s="28"/>
      <c r="S14" s="29"/>
      <c r="T14" s="29"/>
      <c r="U14" s="33" t="str">
        <f>IF(N14="","",H14+N14)</f>
        <v>0</v>
      </c>
      <c r="V14" s="34" t="str">
        <f>IF(Q14=2,1,IF(AND(Q13=1,Q14=1),IF(SUM(R13:T13)&lt;SUM(R14:T14),1,0),0))</f>
        <v>0</v>
      </c>
      <c r="W14" s="35" t="s">
        <v>61</v>
      </c>
      <c r="X14" s="36" t="str">
        <f>IF(V13=1,D13,IF(V14=1,D14,"???"))</f>
        <v>0</v>
      </c>
      <c r="AA14" s="2" t="str">
        <f>D14</f>
        <v>0</v>
      </c>
      <c r="AB14" s="2" t="str">
        <f>IF(N14="","",H14+N14)</f>
        <v>0</v>
      </c>
    </row>
    <row r="15" spans="1:28">
      <c r="A15" s="37">
        <v>7</v>
      </c>
      <c r="B15" s="38" t="s">
        <v>21</v>
      </c>
      <c r="C15" s="17">
        <v>0.41666666666667</v>
      </c>
      <c r="D15" s="39" t="str">
        <f>Jména!B9</f>
        <v>0</v>
      </c>
      <c r="E15" s="19">
        <v>58</v>
      </c>
      <c r="F15" s="20">
        <v>27</v>
      </c>
      <c r="G15" s="20">
        <v>1</v>
      </c>
      <c r="H15" s="21" t="str">
        <f>IF(G15="","",E15+F15)</f>
        <v>0</v>
      </c>
      <c r="I15" s="20">
        <v>0</v>
      </c>
      <c r="J15" s="22" t="str">
        <f>IF(AND(H15&lt;&gt;"",H16&lt;&gt;""),IF((H15+I15)&gt;(H16+I16),1,0),0)</f>
        <v>0</v>
      </c>
      <c r="K15" s="19">
        <v>64</v>
      </c>
      <c r="L15" s="20">
        <v>26</v>
      </c>
      <c r="M15" s="20">
        <v>2</v>
      </c>
      <c r="N15" s="21" t="str">
        <f>IF(M15="","",K15+L15)</f>
        <v>0</v>
      </c>
      <c r="O15" s="20">
        <v>0</v>
      </c>
      <c r="P15" s="22" t="str">
        <f>IF(AND(N15&lt;&gt;"",N16&lt;&gt;""),IF((N15+O15)&gt;(N16+O16),1,0),0)</f>
        <v>0</v>
      </c>
      <c r="Q15" s="23" t="str">
        <f>J15+P15</f>
        <v>0</v>
      </c>
      <c r="R15" s="19">
        <v>18</v>
      </c>
      <c r="S15" s="20"/>
      <c r="T15" s="20"/>
      <c r="U15" s="24" t="str">
        <f>IF(N15="","",H15+N15)</f>
        <v>0</v>
      </c>
      <c r="V15" s="25" t="str">
        <f>IF(Q15=2,1,IF(AND(Q15=1,Q16=1),IF(SUM(R15:T15)&gt;SUM(R16:T16),1,0),0))</f>
        <v>0</v>
      </c>
      <c r="AA15" s="2" t="str">
        <f>D15</f>
        <v>0</v>
      </c>
      <c r="AB15" s="2" t="str">
        <f>IF(N15="","",H15+N15)</f>
        <v>0</v>
      </c>
    </row>
    <row r="16" spans="1:28">
      <c r="A16" s="26"/>
      <c r="B16" s="13"/>
      <c r="C16" s="13"/>
      <c r="D16" s="27" t="str">
        <f>Jména!B20</f>
        <v>0</v>
      </c>
      <c r="E16" s="28">
        <v>67</v>
      </c>
      <c r="F16" s="29">
        <v>33</v>
      </c>
      <c r="G16" s="29">
        <v>1</v>
      </c>
      <c r="H16" s="30" t="str">
        <f>IF(G16="","",E16+F16)</f>
        <v>0</v>
      </c>
      <c r="I16" s="29">
        <v>0</v>
      </c>
      <c r="J16" s="31" t="str">
        <f>IF(AND(H15&lt;&gt;"",H16&lt;&gt;""),IF((H15+I15)&lt;(H16+I16),1,0),0)</f>
        <v>0</v>
      </c>
      <c r="K16" s="28">
        <v>60</v>
      </c>
      <c r="L16" s="29">
        <v>25</v>
      </c>
      <c r="M16" s="29">
        <v>0</v>
      </c>
      <c r="N16" s="30" t="str">
        <f>IF(M16="","",K16+L16)</f>
        <v>0</v>
      </c>
      <c r="O16" s="29">
        <v>0</v>
      </c>
      <c r="P16" s="31" t="str">
        <f>IF(AND(N15&lt;&gt;"",N16&lt;&gt;""),IF((N15+O15)&lt;(N16+O16),1,0),0)</f>
        <v>0</v>
      </c>
      <c r="Q16" s="32" t="str">
        <f>J16+P16</f>
        <v>0</v>
      </c>
      <c r="R16" s="28">
        <v>21</v>
      </c>
      <c r="S16" s="29"/>
      <c r="T16" s="29"/>
      <c r="U16" s="33" t="str">
        <f>IF(N16="","",H16+N16)</f>
        <v>0</v>
      </c>
      <c r="V16" s="34" t="str">
        <f>IF(Q16=2,1,IF(AND(Q15=1,Q16=1),IF(SUM(R15:T15)&lt;SUM(R16:T16),1,0),0))</f>
        <v>0</v>
      </c>
      <c r="W16" s="35" t="s">
        <v>61</v>
      </c>
      <c r="X16" s="36" t="str">
        <f>IF(V15=1,D15,IF(V16=1,D16,"???"))</f>
        <v>0</v>
      </c>
      <c r="AA16" s="2" t="str">
        <f>D16</f>
        <v>0</v>
      </c>
      <c r="AB16" s="2" t="str">
        <f>IF(N16="","",H16+N16)</f>
        <v>0</v>
      </c>
    </row>
    <row r="17" spans="1:28">
      <c r="A17" s="37">
        <v>8</v>
      </c>
      <c r="B17" s="38" t="s">
        <v>23</v>
      </c>
      <c r="C17" s="17">
        <v>0.41666666666667</v>
      </c>
      <c r="D17" s="39" t="str">
        <f>Jména!B12</f>
        <v>0</v>
      </c>
      <c r="E17" s="19">
        <v>55</v>
      </c>
      <c r="F17" s="20">
        <v>26</v>
      </c>
      <c r="G17" s="20">
        <v>3</v>
      </c>
      <c r="H17" s="21" t="str">
        <f>IF(G17="","",E17+F17)</f>
        <v>0</v>
      </c>
      <c r="I17" s="20">
        <v>0</v>
      </c>
      <c r="J17" s="22" t="str">
        <f>IF(AND(H17&lt;&gt;"",H18&lt;&gt;""),IF((H17+I17)&gt;(H18+I18),1,0),0)</f>
        <v>0</v>
      </c>
      <c r="K17" s="19">
        <v>61</v>
      </c>
      <c r="L17" s="20">
        <v>18</v>
      </c>
      <c r="M17" s="20">
        <v>2</v>
      </c>
      <c r="N17" s="21" t="str">
        <f>IF(M17="","",K17+L17)</f>
        <v>0</v>
      </c>
      <c r="O17" s="20">
        <v>8</v>
      </c>
      <c r="P17" s="22" t="str">
        <f>IF(AND(N17&lt;&gt;"",N18&lt;&gt;""),IF((N17+O17)&gt;(N18+O18),1,0),0)</f>
        <v>0</v>
      </c>
      <c r="Q17" s="23" t="str">
        <f>J17+P17</f>
        <v>0</v>
      </c>
      <c r="R17" s="19"/>
      <c r="S17" s="20"/>
      <c r="T17" s="20"/>
      <c r="U17" s="24" t="str">
        <f>IF(N17="","",H17+N17)</f>
        <v>0</v>
      </c>
      <c r="V17" s="25" t="str">
        <f>IF(Q17=2,1,IF(AND(Q17=1,Q18=1),IF(SUM(R17:T17)&gt;SUM(R18:T18),1,0),0))</f>
        <v>0</v>
      </c>
      <c r="AA17" s="2" t="str">
        <f>D17</f>
        <v>0</v>
      </c>
      <c r="AB17" s="2" t="str">
        <f>IF(N17="","",H17+N17)</f>
        <v>0</v>
      </c>
    </row>
    <row r="18" spans="1:28">
      <c r="A18" s="26"/>
      <c r="B18" s="13"/>
      <c r="C18" s="13"/>
      <c r="D18" s="27" t="str">
        <f>Jména!B17</f>
        <v>0</v>
      </c>
      <c r="E18" s="28">
        <v>45</v>
      </c>
      <c r="F18" s="29">
        <v>27</v>
      </c>
      <c r="G18" s="29">
        <v>3</v>
      </c>
      <c r="H18" s="30" t="str">
        <f>IF(G18="","",E18+F18)</f>
        <v>0</v>
      </c>
      <c r="I18" s="29">
        <v>0</v>
      </c>
      <c r="J18" s="31" t="str">
        <f>IF(AND(H17&lt;&gt;"",H18&lt;&gt;""),IF((H17+I17)&lt;(H18+I18),1,0),0)</f>
        <v>0</v>
      </c>
      <c r="K18" s="28">
        <v>64</v>
      </c>
      <c r="L18" s="29">
        <v>15</v>
      </c>
      <c r="M18" s="29">
        <v>5</v>
      </c>
      <c r="N18" s="30" t="str">
        <f>IF(M18="","",K18+L18)</f>
        <v>0</v>
      </c>
      <c r="O18" s="29">
        <v>5</v>
      </c>
      <c r="P18" s="31" t="str">
        <f>IF(AND(N17&lt;&gt;"",N18&lt;&gt;""),IF((N17+O17)&lt;(N18+O18),1,0),0)</f>
        <v>0</v>
      </c>
      <c r="Q18" s="32" t="str">
        <f>J18+P18</f>
        <v>0</v>
      </c>
      <c r="R18" s="28"/>
      <c r="S18" s="29"/>
      <c r="T18" s="29"/>
      <c r="U18" s="33" t="str">
        <f>IF(N18="","",H18+N18)</f>
        <v>0</v>
      </c>
      <c r="V18" s="34" t="str">
        <f>IF(Q18=2,1,IF(AND(Q17=1,Q18=1),IF(SUM(R17:T17)&lt;SUM(R18:T18),1,0),0))</f>
        <v>0</v>
      </c>
      <c r="W18" s="35" t="s">
        <v>61</v>
      </c>
      <c r="X18" s="36" t="str">
        <f>IF(V17=1,D17,IF(V18=1,D18,"???"))</f>
        <v>0</v>
      </c>
      <c r="AA18" s="2" t="str">
        <f>D18</f>
        <v>0</v>
      </c>
      <c r="AB18" s="2" t="str">
        <f>IF(N18="","",H18+N18)</f>
        <v>0</v>
      </c>
    </row>
    <row r="19" spans="1:28">
      <c r="E19" s="12" t="s">
        <v>48</v>
      </c>
      <c r="K19" s="12" t="s">
        <v>49</v>
      </c>
      <c r="R19" s="12" t="s">
        <v>50</v>
      </c>
    </row>
    <row r="20" spans="1:28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>
      <c r="A21" s="15">
        <v>9</v>
      </c>
      <c r="B21" s="16" t="s">
        <v>26</v>
      </c>
      <c r="C21" s="17">
        <v>0.4375</v>
      </c>
      <c r="D21" s="18" t="str">
        <f>Los!D12</f>
        <v>0</v>
      </c>
      <c r="E21" s="41">
        <v>60</v>
      </c>
      <c r="F21" s="20">
        <v>17</v>
      </c>
      <c r="G21" s="20">
        <v>4</v>
      </c>
      <c r="H21" s="21" t="str">
        <f>IF(G21="","",E21+F21)</f>
        <v>0</v>
      </c>
      <c r="I21" s="20">
        <v>0</v>
      </c>
      <c r="J21" s="22" t="str">
        <f>IF(AND(H21&lt;&gt;"",H22&lt;&gt;""),IF((H21+I21)&gt;(H22+I22),1,0),0)</f>
        <v>0</v>
      </c>
      <c r="K21" s="41">
        <v>57</v>
      </c>
      <c r="L21" s="20">
        <v>21</v>
      </c>
      <c r="M21" s="20">
        <v>3</v>
      </c>
      <c r="N21" s="21" t="str">
        <f>IF(M21="","",K21+L21)</f>
        <v>0</v>
      </c>
      <c r="O21" s="20">
        <v>0</v>
      </c>
      <c r="P21" s="22" t="str">
        <f>IF(AND(N21&lt;&gt;"",N22&lt;&gt;""),IF((N21+O21)&gt;(N22+O22),1,0),0)</f>
        <v>0</v>
      </c>
      <c r="Q21" s="42" t="str">
        <f>J21+P21</f>
        <v>0</v>
      </c>
      <c r="R21" s="41">
        <v>15</v>
      </c>
      <c r="S21" s="20"/>
      <c r="T21" s="20"/>
      <c r="U21" s="24" t="str">
        <f>IF(N21="","",H21+N21)</f>
        <v>0</v>
      </c>
      <c r="V21" s="25" t="str">
        <f>IF(Q21=2,1,IF(AND(Q21=1,Q22=1),IF(SUM(R21:T21)&gt;SUM(R22:T22),1,0),0))</f>
        <v>0</v>
      </c>
      <c r="AA21" s="2" t="str">
        <f>D21</f>
        <v>0</v>
      </c>
      <c r="AB21" s="2" t="str">
        <f>IF(N21="","",H21+N21)</f>
        <v>0</v>
      </c>
    </row>
    <row r="22" spans="1:28">
      <c r="A22" s="26"/>
      <c r="B22" s="13"/>
      <c r="C22" s="13"/>
      <c r="D22" s="27" t="str">
        <f>Los!F12</f>
        <v>0</v>
      </c>
      <c r="E22" s="28">
        <v>53</v>
      </c>
      <c r="F22" s="29">
        <v>18</v>
      </c>
      <c r="G22" s="29">
        <v>1</v>
      </c>
      <c r="H22" s="30" t="str">
        <f>IF(G22="","",E22+F22)</f>
        <v>0</v>
      </c>
      <c r="I22" s="29">
        <v>0</v>
      </c>
      <c r="J22" s="31" t="str">
        <f>IF(AND(H21&lt;&gt;"",H22&lt;&gt;""),IF((H21+I21)&lt;(H22+I22),1,0),0)</f>
        <v>0</v>
      </c>
      <c r="K22" s="28">
        <v>57</v>
      </c>
      <c r="L22" s="29">
        <v>22</v>
      </c>
      <c r="M22" s="29">
        <v>2</v>
      </c>
      <c r="N22" s="30" t="str">
        <f>IF(M22="","",K22+L22)</f>
        <v>0</v>
      </c>
      <c r="O22" s="29">
        <v>0</v>
      </c>
      <c r="P22" s="31" t="str">
        <f>IF(AND(N21&lt;&gt;"",N22&lt;&gt;""),IF((N21+O21)&lt;(N22+O22),1,0),0)</f>
        <v>0</v>
      </c>
      <c r="Q22" s="32" t="str">
        <f>J22+P22</f>
        <v>0</v>
      </c>
      <c r="R22" s="28">
        <v>20</v>
      </c>
      <c r="S22" s="29"/>
      <c r="T22" s="29"/>
      <c r="U22" s="33" t="str">
        <f>IF(N22="","",H22+N22)</f>
        <v>0</v>
      </c>
      <c r="V22" s="34" t="str">
        <f>IF(Q22=2,1,IF(AND(Q21=1,Q22=1),IF(SUM(R21:T21)&lt;SUM(R22:T22),1,0),0))</f>
        <v>0</v>
      </c>
      <c r="W22" s="35" t="s">
        <v>61</v>
      </c>
      <c r="X22" s="36" t="str">
        <f>IF(V21=1,D21,IF(V22=1,D22,"???"))</f>
        <v>0</v>
      </c>
      <c r="AA22" s="2" t="str">
        <f>D22</f>
        <v>0</v>
      </c>
      <c r="AB22" s="2" t="str">
        <f>IF(N22="","",H22+N22)</f>
        <v>0</v>
      </c>
    </row>
    <row r="23" spans="1:28">
      <c r="A23" s="37">
        <v>10</v>
      </c>
      <c r="B23" s="38" t="s">
        <v>29</v>
      </c>
      <c r="C23" s="17">
        <v>0.4375</v>
      </c>
      <c r="D23" s="39" t="str">
        <f>Los!D13</f>
        <v>0</v>
      </c>
      <c r="E23" s="19">
        <v>58</v>
      </c>
      <c r="F23" s="20">
        <v>27</v>
      </c>
      <c r="G23" s="20">
        <v>1</v>
      </c>
      <c r="H23" s="21" t="str">
        <f>IF(G23="","",E23+F23)</f>
        <v>0</v>
      </c>
      <c r="I23" s="20">
        <v>0</v>
      </c>
      <c r="J23" s="22" t="str">
        <f>IF(AND(H23&lt;&gt;"",H24&lt;&gt;""),IF((H23+I23)&gt;(H24+I24),1,0),0)</f>
        <v>0</v>
      </c>
      <c r="K23" s="19">
        <v>53</v>
      </c>
      <c r="L23" s="20">
        <v>42</v>
      </c>
      <c r="M23" s="20">
        <v>1</v>
      </c>
      <c r="N23" s="21" t="str">
        <f>IF(M23="","",K23+L23)</f>
        <v>0</v>
      </c>
      <c r="O23" s="20">
        <v>0</v>
      </c>
      <c r="P23" s="22" t="str">
        <f>IF(AND(N23&lt;&gt;"",N24&lt;&gt;""),IF((N23+O23)&gt;(N24+O24),1,0),0)</f>
        <v>0</v>
      </c>
      <c r="Q23" s="23" t="str">
        <f>J23+P23</f>
        <v>0</v>
      </c>
      <c r="R23" s="19"/>
      <c r="S23" s="20"/>
      <c r="T23" s="20"/>
      <c r="U23" s="24" t="str">
        <f>IF(N23="","",H23+N23)</f>
        <v>0</v>
      </c>
      <c r="V23" s="25" t="str">
        <f>IF(Q23=2,1,IF(AND(Q23=1,Q24=1),IF(SUM(R23:T23)&gt;SUM(R24:T24),1,0),0))</f>
        <v>0</v>
      </c>
      <c r="AA23" s="2" t="str">
        <f>D23</f>
        <v>0</v>
      </c>
      <c r="AB23" s="2" t="str">
        <f>IF(N23="","",H23+N23)</f>
        <v>0</v>
      </c>
    </row>
    <row r="24" spans="1:28">
      <c r="A24" s="26"/>
      <c r="B24" s="13"/>
      <c r="C24" s="13"/>
      <c r="D24" s="27" t="str">
        <f>Los!F13</f>
        <v>0</v>
      </c>
      <c r="E24" s="28">
        <v>63</v>
      </c>
      <c r="F24" s="29">
        <v>21</v>
      </c>
      <c r="G24" s="29">
        <v>2</v>
      </c>
      <c r="H24" s="30" t="str">
        <f>IF(G24="","",E24+F24)</f>
        <v>0</v>
      </c>
      <c r="I24" s="29">
        <v>0</v>
      </c>
      <c r="J24" s="31" t="str">
        <f>IF(AND(H23&lt;&gt;"",H24&lt;&gt;""),IF((H23+I23)&lt;(H24+I24),1,0),0)</f>
        <v>0</v>
      </c>
      <c r="K24" s="28">
        <v>50</v>
      </c>
      <c r="L24" s="29">
        <v>18</v>
      </c>
      <c r="M24" s="29">
        <v>2</v>
      </c>
      <c r="N24" s="30" t="str">
        <f>IF(M24="","",K24+L24)</f>
        <v>0</v>
      </c>
      <c r="O24" s="29">
        <v>0</v>
      </c>
      <c r="P24" s="31" t="str">
        <f>IF(AND(N23&lt;&gt;"",N24&lt;&gt;""),IF((N23+O23)&lt;(N24+O24),1,0),0)</f>
        <v>0</v>
      </c>
      <c r="Q24" s="32" t="str">
        <f>J24+P24</f>
        <v>0</v>
      </c>
      <c r="R24" s="28"/>
      <c r="S24" s="29"/>
      <c r="T24" s="29"/>
      <c r="U24" s="33" t="str">
        <f>IF(N24="","",H24+N24)</f>
        <v>0</v>
      </c>
      <c r="V24" s="34" t="str">
        <f>IF(Q24=2,1,IF(AND(Q23=1,Q24=1),IF(SUM(R23:T23)&lt;SUM(R24:T24),1,0),0))</f>
        <v>0</v>
      </c>
      <c r="W24" s="35" t="s">
        <v>61</v>
      </c>
      <c r="X24" s="36" t="str">
        <f>IF(V23=1,D23,IF(V24=1,D24,"???"))</f>
        <v>0</v>
      </c>
      <c r="AA24" s="2" t="str">
        <f>D24</f>
        <v>0</v>
      </c>
      <c r="AB24" s="2" t="str">
        <f>IF(N24="","",H24+N24)</f>
        <v>0</v>
      </c>
    </row>
    <row r="25" spans="1:28">
      <c r="A25" s="37">
        <v>11</v>
      </c>
      <c r="B25" s="38" t="s">
        <v>31</v>
      </c>
      <c r="C25" s="17">
        <v>0.45833333333333</v>
      </c>
      <c r="D25" s="39" t="str">
        <f>Los!D14</f>
        <v>0</v>
      </c>
      <c r="E25" s="19">
        <v>63</v>
      </c>
      <c r="F25" s="20">
        <v>33</v>
      </c>
      <c r="G25" s="20">
        <v>1</v>
      </c>
      <c r="H25" s="21" t="str">
        <f>IF(G25="","",E25+F25)</f>
        <v>0</v>
      </c>
      <c r="I25" s="20">
        <v>0</v>
      </c>
      <c r="J25" s="22" t="str">
        <f>IF(AND(H25&lt;&gt;"",H26&lt;&gt;""),IF((H25+I25)&gt;(H26+I26),1,0),0)</f>
        <v>0</v>
      </c>
      <c r="K25" s="19">
        <v>55</v>
      </c>
      <c r="L25" s="20">
        <v>33</v>
      </c>
      <c r="M25" s="20">
        <v>0</v>
      </c>
      <c r="N25" s="21" t="str">
        <f>IF(M25="","",K25+L25)</f>
        <v>0</v>
      </c>
      <c r="O25" s="20">
        <v>0</v>
      </c>
      <c r="P25" s="22" t="str">
        <f>IF(AND(N25&lt;&gt;"",N26&lt;&gt;""),IF((N25+O25)&gt;(N26+O26),1,0),0)</f>
        <v>0</v>
      </c>
      <c r="Q25" s="23" t="str">
        <f>J25+P25</f>
        <v>0</v>
      </c>
      <c r="R25" s="19"/>
      <c r="S25" s="20"/>
      <c r="T25" s="20"/>
      <c r="U25" s="24" t="str">
        <f>IF(N25="","",H25+N25)</f>
        <v>0</v>
      </c>
      <c r="V25" s="25" t="str">
        <f>IF(Q25=2,1,IF(AND(Q25=1,Q26=1),IF(SUM(R25:T25)&gt;SUM(R26:T26),1,0),0))</f>
        <v>0</v>
      </c>
      <c r="AA25" s="2" t="str">
        <f>D25</f>
        <v>0</v>
      </c>
      <c r="AB25" s="2" t="str">
        <f>IF(N25="","",H25+N25)</f>
        <v>0</v>
      </c>
    </row>
    <row r="26" spans="1:28">
      <c r="A26" s="26"/>
      <c r="B26" s="13"/>
      <c r="C26" s="13"/>
      <c r="D26" s="27" t="str">
        <f>Los!F14</f>
        <v>0</v>
      </c>
      <c r="E26" s="28">
        <v>59</v>
      </c>
      <c r="F26" s="29">
        <v>32</v>
      </c>
      <c r="G26" s="29">
        <v>1</v>
      </c>
      <c r="H26" s="30" t="str">
        <f>IF(G26="","",E26+F26)</f>
        <v>0</v>
      </c>
      <c r="I26" s="29">
        <v>0</v>
      </c>
      <c r="J26" s="31" t="str">
        <f>IF(AND(H25&lt;&gt;"",H26&lt;&gt;""),IF((H25+I25)&lt;(H26+I26),1,0),0)</f>
        <v>0</v>
      </c>
      <c r="K26" s="28">
        <v>56</v>
      </c>
      <c r="L26" s="29">
        <v>27</v>
      </c>
      <c r="M26" s="29">
        <v>0</v>
      </c>
      <c r="N26" s="30" t="str">
        <f>IF(M26="","",K26+L26)</f>
        <v>0</v>
      </c>
      <c r="O26" s="29">
        <v>0</v>
      </c>
      <c r="P26" s="31" t="str">
        <f>IF(AND(N25&lt;&gt;"",N26&lt;&gt;""),IF((N25+O25)&lt;(N26+O26),1,0),0)</f>
        <v>0</v>
      </c>
      <c r="Q26" s="32" t="str">
        <f>J26+P26</f>
        <v>0</v>
      </c>
      <c r="R26" s="28"/>
      <c r="S26" s="29"/>
      <c r="T26" s="29"/>
      <c r="U26" s="33" t="str">
        <f>IF(N26="","",H26+N26)</f>
        <v>0</v>
      </c>
      <c r="V26" s="34" t="str">
        <f>IF(Q26=2,1,IF(AND(Q25=1,Q26=1),IF(SUM(R25:T25)&lt;SUM(R26:T26),1,0),0))</f>
        <v>0</v>
      </c>
      <c r="W26" s="35" t="s">
        <v>61</v>
      </c>
      <c r="X26" s="36" t="str">
        <f>IF(V25=1,D25,IF(V26=1,D26,"???"))</f>
        <v>0</v>
      </c>
      <c r="AA26" s="2" t="str">
        <f>D26</f>
        <v>0</v>
      </c>
      <c r="AB26" s="2" t="str">
        <f>IF(N26="","",H26+N26)</f>
        <v>0</v>
      </c>
    </row>
    <row r="27" spans="1:28">
      <c r="A27" s="37">
        <v>12</v>
      </c>
      <c r="B27" s="38" t="s">
        <v>33</v>
      </c>
      <c r="C27" s="17">
        <v>0.45833333333333</v>
      </c>
      <c r="D27" s="39" t="str">
        <f>Los!D15</f>
        <v>0</v>
      </c>
      <c r="E27" s="19">
        <v>59</v>
      </c>
      <c r="F27" s="20">
        <v>26</v>
      </c>
      <c r="G27" s="20">
        <v>2</v>
      </c>
      <c r="H27" s="21" t="str">
        <f>IF(G27="","",E27+F27)</f>
        <v>0</v>
      </c>
      <c r="I27" s="20">
        <v>0</v>
      </c>
      <c r="J27" s="22" t="str">
        <f>IF(AND(H27&lt;&gt;"",H28&lt;&gt;""),IF((H27+I27)&gt;(H28+I28),1,0),0)</f>
        <v>0</v>
      </c>
      <c r="K27" s="19">
        <v>57</v>
      </c>
      <c r="L27" s="20">
        <v>25</v>
      </c>
      <c r="M27" s="20">
        <v>2</v>
      </c>
      <c r="N27" s="21" t="str">
        <f>IF(M27="","",K27+L27)</f>
        <v>0</v>
      </c>
      <c r="O27" s="20">
        <v>0</v>
      </c>
      <c r="P27" s="22" t="str">
        <f>IF(AND(N27&lt;&gt;"",N28&lt;&gt;""),IF((N27+O27)&gt;(N28+O28),1,0),0)</f>
        <v>0</v>
      </c>
      <c r="Q27" s="23" t="str">
        <f>J27+P27</f>
        <v>0</v>
      </c>
      <c r="R27" s="19"/>
      <c r="S27" s="20"/>
      <c r="T27" s="20"/>
      <c r="U27" s="24" t="str">
        <f>IF(N27="","",H27+N27)</f>
        <v>0</v>
      </c>
      <c r="V27" s="25" t="str">
        <f>IF(Q27=2,1,IF(AND(Q27=1,Q28=1),IF(SUM(R27:T27)&gt;SUM(R28:T28),1,0),0))</f>
        <v>0</v>
      </c>
      <c r="AA27" s="2" t="str">
        <f>D27</f>
        <v>0</v>
      </c>
      <c r="AB27" s="2" t="str">
        <f>IF(N27="","",H27+N27)</f>
        <v>0</v>
      </c>
    </row>
    <row r="28" spans="1:28">
      <c r="A28" s="26"/>
      <c r="B28" s="13"/>
      <c r="C28" s="13"/>
      <c r="D28" s="27" t="str">
        <f>Los!F15</f>
        <v>0</v>
      </c>
      <c r="E28" s="28">
        <v>56</v>
      </c>
      <c r="F28" s="29">
        <v>26</v>
      </c>
      <c r="G28" s="29">
        <v>2</v>
      </c>
      <c r="H28" s="30" t="str">
        <f>IF(G28="","",E28+F28)</f>
        <v>0</v>
      </c>
      <c r="I28" s="29">
        <v>0</v>
      </c>
      <c r="J28" s="31" t="str">
        <f>IF(AND(H27&lt;&gt;"",H28&lt;&gt;""),IF((H27+I27)&lt;(H28+I28),1,0),0)</f>
        <v>0</v>
      </c>
      <c r="K28" s="28">
        <v>58</v>
      </c>
      <c r="L28" s="29">
        <v>17</v>
      </c>
      <c r="M28" s="29">
        <v>2</v>
      </c>
      <c r="N28" s="30" t="str">
        <f>IF(M28="","",K28+L28)</f>
        <v>0</v>
      </c>
      <c r="O28" s="29">
        <v>0</v>
      </c>
      <c r="P28" s="31" t="str">
        <f>IF(AND(N27&lt;&gt;"",N28&lt;&gt;""),IF((N27+O27)&lt;(N28+O28),1,0),0)</f>
        <v>0</v>
      </c>
      <c r="Q28" s="32" t="str">
        <f>J28+P28</f>
        <v>0</v>
      </c>
      <c r="R28" s="28"/>
      <c r="S28" s="29"/>
      <c r="T28" s="29"/>
      <c r="U28" s="33" t="str">
        <f>IF(N28="","",H28+N28)</f>
        <v>0</v>
      </c>
      <c r="V28" s="34" t="str">
        <f>IF(Q28=2,1,IF(AND(Q27=1,Q28=1),IF(SUM(R27:T27)&lt;SUM(R28:T28),1,0),0))</f>
        <v>0</v>
      </c>
      <c r="W28" s="35" t="s">
        <v>61</v>
      </c>
      <c r="X28" s="36" t="str">
        <f>IF(V27=1,D27,IF(V28=1,D28,"???"))</f>
        <v>0</v>
      </c>
      <c r="AA28" s="2" t="str">
        <f>D28</f>
        <v>0</v>
      </c>
      <c r="AB28" s="2" t="str">
        <f>IF(N28="","",H28+N28)</f>
        <v>0</v>
      </c>
    </row>
    <row r="29" spans="1:28">
      <c r="E29" s="12" t="s">
        <v>48</v>
      </c>
      <c r="K29" s="12" t="s">
        <v>49</v>
      </c>
      <c r="R29" s="12" t="s">
        <v>50</v>
      </c>
    </row>
    <row r="30" spans="1:28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>
      <c r="A31" s="15">
        <v>13</v>
      </c>
      <c r="B31" s="16" t="s">
        <v>36</v>
      </c>
      <c r="C31" s="17">
        <v>0.47916666666667</v>
      </c>
      <c r="D31" s="18" t="str">
        <f>Los!D17</f>
        <v>0</v>
      </c>
      <c r="E31" s="41">
        <v>53</v>
      </c>
      <c r="F31" s="20">
        <v>36</v>
      </c>
      <c r="G31" s="20">
        <v>1</v>
      </c>
      <c r="H31" s="21" t="str">
        <f>IF(G31="","",E31+F31)</f>
        <v>0</v>
      </c>
      <c r="I31" s="20">
        <v>0</v>
      </c>
      <c r="J31" s="22" t="str">
        <f>IF(AND(H31&lt;&gt;"",H32&lt;&gt;""),IF((H31+I31)&gt;(H32+I32),1,0),0)</f>
        <v>0</v>
      </c>
      <c r="K31" s="41">
        <v>65</v>
      </c>
      <c r="L31" s="20">
        <v>16</v>
      </c>
      <c r="M31" s="20">
        <v>4</v>
      </c>
      <c r="N31" s="21" t="str">
        <f>IF(M31="","",K31+L31)</f>
        <v>0</v>
      </c>
      <c r="O31" s="20">
        <v>7</v>
      </c>
      <c r="P31" s="22" t="str">
        <f>IF(AND(N31&lt;&gt;"",N32&lt;&gt;""),IF((N31+O31)&gt;(N32+O32),1,0),0)</f>
        <v>0</v>
      </c>
      <c r="Q31" s="42" t="str">
        <f>J31+P31</f>
        <v>0</v>
      </c>
      <c r="R31" s="41"/>
      <c r="S31" s="20"/>
      <c r="T31" s="20"/>
      <c r="U31" s="24" t="str">
        <f>IF(N31="","",H31+N31)</f>
        <v>0</v>
      </c>
      <c r="V31" s="25" t="str">
        <f>IF(Q31=2,1,IF(AND(Q31=1,Q32=1),IF(SUM(R31:T31)&gt;SUM(R32:T32),1,0),0))</f>
        <v>0</v>
      </c>
      <c r="AA31" s="2" t="str">
        <f>D31</f>
        <v>0</v>
      </c>
      <c r="AB31" s="2" t="str">
        <f>IF(N31="","",H31+N31)</f>
        <v>0</v>
      </c>
    </row>
    <row r="32" spans="1:28">
      <c r="A32" s="26"/>
      <c r="B32" s="13"/>
      <c r="C32" s="13"/>
      <c r="D32" s="27" t="str">
        <f>Los!F17</f>
        <v>0</v>
      </c>
      <c r="E32" s="28">
        <v>58</v>
      </c>
      <c r="F32" s="29">
        <v>44</v>
      </c>
      <c r="G32" s="29">
        <v>1</v>
      </c>
      <c r="H32" s="30" t="str">
        <f>IF(G32="","",E32+F32)</f>
        <v>0</v>
      </c>
      <c r="I32" s="29">
        <v>0</v>
      </c>
      <c r="J32" s="31" t="str">
        <f>IF(AND(H31&lt;&gt;"",H32&lt;&gt;""),IF((H31+I31)&lt;(H32+I32),1,0),0)</f>
        <v>0</v>
      </c>
      <c r="K32" s="28">
        <v>60</v>
      </c>
      <c r="L32" s="29">
        <v>21</v>
      </c>
      <c r="M32" s="29">
        <v>3</v>
      </c>
      <c r="N32" s="30" t="str">
        <f>IF(M32="","",K32+L32)</f>
        <v>0</v>
      </c>
      <c r="O32" s="29">
        <v>8</v>
      </c>
      <c r="P32" s="31" t="str">
        <f>IF(AND(N31&lt;&gt;"",N32&lt;&gt;""),IF((N31+O31)&lt;(N32+O32),1,0),0)</f>
        <v>0</v>
      </c>
      <c r="Q32" s="32" t="str">
        <f>J32+P32</f>
        <v>0</v>
      </c>
      <c r="R32" s="28"/>
      <c r="S32" s="29"/>
      <c r="T32" s="29"/>
      <c r="U32" s="33" t="str">
        <f>IF(N32="","",H32+N32)</f>
        <v>0</v>
      </c>
      <c r="V32" s="34" t="str">
        <f>IF(Q32=2,1,IF(AND(Q31=1,Q32=1),IF(SUM(R31:T31)&lt;SUM(R32:T32),1,0),0))</f>
        <v>0</v>
      </c>
      <c r="W32" s="35" t="s">
        <v>61</v>
      </c>
      <c r="X32" s="36" t="str">
        <f>IF(V31=1,D31,IF(V32=1,D32,"???"))</f>
        <v>0</v>
      </c>
      <c r="AA32" s="2" t="str">
        <f>D32</f>
        <v>0</v>
      </c>
      <c r="AB32" s="2" t="str">
        <f>IF(N32="","",H32+N32)</f>
        <v>0</v>
      </c>
    </row>
    <row r="33" spans="1:28">
      <c r="A33" s="37">
        <v>14</v>
      </c>
      <c r="B33" s="38" t="s">
        <v>39</v>
      </c>
      <c r="C33" s="17">
        <v>0.47916666666667</v>
      </c>
      <c r="D33" s="18" t="str">
        <f>Los!D18</f>
        <v>0</v>
      </c>
      <c r="E33" s="19">
        <v>50</v>
      </c>
      <c r="F33" s="20">
        <v>42</v>
      </c>
      <c r="G33" s="20">
        <v>0</v>
      </c>
      <c r="H33" s="21" t="str">
        <f>IF(G33="","",E33+F33)</f>
        <v>0</v>
      </c>
      <c r="I33" s="20">
        <v>0</v>
      </c>
      <c r="J33" s="22" t="str">
        <f>IF(AND(H33&lt;&gt;"",H34&lt;&gt;""),IF((H33+I33)&gt;(H34+I34),1,0),0)</f>
        <v>0</v>
      </c>
      <c r="K33" s="19">
        <v>62</v>
      </c>
      <c r="L33" s="20">
        <v>17</v>
      </c>
      <c r="M33" s="20">
        <v>3</v>
      </c>
      <c r="N33" s="21" t="str">
        <f>IF(M33="","",K33+L33)</f>
        <v>0</v>
      </c>
      <c r="O33" s="20">
        <v>0</v>
      </c>
      <c r="P33" s="22" t="str">
        <f>IF(AND(N33&lt;&gt;"",N34&lt;&gt;""),IF((N33+O33)&gt;(N34+O34),1,0),0)</f>
        <v>0</v>
      </c>
      <c r="Q33" s="23" t="str">
        <f>J33+P33</f>
        <v>0</v>
      </c>
      <c r="R33" s="19"/>
      <c r="S33" s="20"/>
      <c r="T33" s="20"/>
      <c r="U33" s="24" t="str">
        <f>IF(N33="","",H33+N33)</f>
        <v>0</v>
      </c>
      <c r="V33" s="25" t="str">
        <f>IF(Q33=2,1,IF(AND(Q33=1,Q34=1),IF(SUM(R33:T33)&gt;SUM(R34:T34),1,0),0))</f>
        <v>0</v>
      </c>
      <c r="AA33" s="2" t="str">
        <f>D33</f>
        <v>0</v>
      </c>
      <c r="AB33" s="2" t="str">
        <f>IF(N33="","",H33+N33)</f>
        <v>0</v>
      </c>
    </row>
    <row r="34" spans="1:28">
      <c r="A34" s="26"/>
      <c r="B34" s="13"/>
      <c r="C34" s="13"/>
      <c r="D34" s="27" t="str">
        <f>Los!F18</f>
        <v>0</v>
      </c>
      <c r="E34" s="28">
        <v>61</v>
      </c>
      <c r="F34" s="29">
        <v>23</v>
      </c>
      <c r="G34" s="29">
        <v>2</v>
      </c>
      <c r="H34" s="30" t="str">
        <f>IF(G34="","",E34+F34)</f>
        <v>0</v>
      </c>
      <c r="I34" s="29">
        <v>0</v>
      </c>
      <c r="J34" s="31" t="str">
        <f>IF(AND(H33&lt;&gt;"",H34&lt;&gt;""),IF((H33+I33)&lt;(H34+I34),1,0),0)</f>
        <v>0</v>
      </c>
      <c r="K34" s="28">
        <v>39</v>
      </c>
      <c r="L34" s="29">
        <v>17</v>
      </c>
      <c r="M34" s="29">
        <v>2</v>
      </c>
      <c r="N34" s="30" t="str">
        <f>IF(M34="","",K34+L34)</f>
        <v>0</v>
      </c>
      <c r="O34" s="29">
        <v>0</v>
      </c>
      <c r="P34" s="31" t="str">
        <f>IF(AND(N33&lt;&gt;"",N34&lt;&gt;""),IF((N33+O33)&lt;(N34+O34),1,0),0)</f>
        <v>0</v>
      </c>
      <c r="Q34" s="32" t="str">
        <f>J34+P34</f>
        <v>0</v>
      </c>
      <c r="R34" s="28"/>
      <c r="S34" s="29"/>
      <c r="T34" s="29"/>
      <c r="U34" s="33" t="str">
        <f>IF(N34="","",H34+N34)</f>
        <v>0</v>
      </c>
      <c r="V34" s="34" t="str">
        <f>IF(Q34=2,1,IF(AND(Q33=1,Q34=1),IF(SUM(R33:T33)&lt;SUM(R34:T34),1,0),0))</f>
        <v>0</v>
      </c>
      <c r="W34" s="35" t="s">
        <v>61</v>
      </c>
      <c r="X34" s="36" t="str">
        <f>IF(V33=1,D33,IF(V34=1,D34,"???"))</f>
        <v>0</v>
      </c>
      <c r="AA34" s="2" t="str">
        <f>D34</f>
        <v>0</v>
      </c>
      <c r="AB34" s="2" t="str">
        <f>IF(N34="","",H34+N34)</f>
        <v>0</v>
      </c>
    </row>
    <row r="35" spans="1:28">
      <c r="E35" s="12" t="s">
        <v>48</v>
      </c>
      <c r="K35" s="12" t="s">
        <v>49</v>
      </c>
      <c r="R35" s="12" t="s">
        <v>50</v>
      </c>
    </row>
    <row r="36" spans="1:28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>
      <c r="A37" s="15">
        <v>15</v>
      </c>
      <c r="B37" s="16" t="s">
        <v>43</v>
      </c>
      <c r="C37" s="17">
        <v>0.5</v>
      </c>
      <c r="D37" s="18" t="str">
        <f>Los!D20</f>
        <v>0</v>
      </c>
      <c r="E37" s="19">
        <v>58</v>
      </c>
      <c r="F37" s="20">
        <v>16</v>
      </c>
      <c r="G37" s="20">
        <v>2</v>
      </c>
      <c r="H37" s="21" t="str">
        <f>IF(G37="","",E37+F37)</f>
        <v>0</v>
      </c>
      <c r="I37" s="20">
        <v>0</v>
      </c>
      <c r="J37" s="22" t="str">
        <f>IF(AND(H37&lt;&gt;"",H38&lt;&gt;""),IF((H37+I37)&gt;(H38+I38),1,0),0)</f>
        <v>0</v>
      </c>
      <c r="K37" s="19">
        <v>50</v>
      </c>
      <c r="L37" s="20">
        <v>16</v>
      </c>
      <c r="M37" s="20">
        <v>3</v>
      </c>
      <c r="N37" s="21" t="str">
        <f>IF(M37="","",K37+L37)</f>
        <v>0</v>
      </c>
      <c r="O37" s="20">
        <v>0</v>
      </c>
      <c r="P37" s="22" t="str">
        <f>IF(AND(N37&lt;&gt;"",N38&lt;&gt;""),IF((N37+O37)&gt;(N38+O38),1,0),0)</f>
        <v>0</v>
      </c>
      <c r="Q37" s="23" t="str">
        <f>J37+P37</f>
        <v>0</v>
      </c>
      <c r="R37" s="19"/>
      <c r="S37" s="20"/>
      <c r="T37" s="20"/>
      <c r="U37" s="24" t="str">
        <f>IF(N37="","",H37+N37)</f>
        <v>0</v>
      </c>
      <c r="V37" s="25" t="str">
        <f>IF(Q37=2,1,IF(AND(Q37=1,Q38=1),IF(SUM(R37:T37)&gt;SUM(R38:T38),1,0),0))</f>
        <v>0</v>
      </c>
      <c r="AA37" s="2" t="str">
        <f>D37</f>
        <v>0</v>
      </c>
      <c r="AB37" s="2" t="str">
        <f>IF(N37="","",H37+N37)</f>
        <v>0</v>
      </c>
    </row>
    <row r="38" spans="1:28">
      <c r="A38" s="26"/>
      <c r="B38" s="13"/>
      <c r="C38" s="13"/>
      <c r="D38" s="27" t="str">
        <f>Los!F20</f>
        <v>0</v>
      </c>
      <c r="E38" s="28">
        <v>61</v>
      </c>
      <c r="F38" s="29">
        <v>43</v>
      </c>
      <c r="G38" s="29">
        <v>1</v>
      </c>
      <c r="H38" s="30" t="str">
        <f>IF(G38="","",E38+F38)</f>
        <v>0</v>
      </c>
      <c r="I38" s="29">
        <v>0</v>
      </c>
      <c r="J38" s="31" t="str">
        <f>IF(AND(H37&lt;&gt;"",H38&lt;&gt;""),IF((H37+I37)&lt;(H38+I38),1,0),0)</f>
        <v>0</v>
      </c>
      <c r="K38" s="28">
        <v>58</v>
      </c>
      <c r="L38" s="29">
        <v>24</v>
      </c>
      <c r="M38" s="29">
        <v>2</v>
      </c>
      <c r="N38" s="30" t="str">
        <f>IF(M38="","",K38+L38)</f>
        <v>0</v>
      </c>
      <c r="O38" s="29">
        <v>0</v>
      </c>
      <c r="P38" s="31" t="str">
        <f>IF(AND(N37&lt;&gt;"",N38&lt;&gt;""),IF((N37+O37)&lt;(N38+O38),1,0),0)</f>
        <v>0</v>
      </c>
      <c r="Q38" s="32" t="str">
        <f>J38+P38</f>
        <v>0</v>
      </c>
      <c r="R38" s="28"/>
      <c r="S38" s="29"/>
      <c r="T38" s="29"/>
      <c r="U38" s="33" t="str">
        <f>IF(N38="","",H38+N38)</f>
        <v>0</v>
      </c>
      <c r="V38" s="34" t="str">
        <f>IF(Q38=2,1,IF(AND(Q37=1,Q38=1),IF(SUM(R37:T37)&lt;SUM(R38:T38),1,0),0))</f>
        <v>0</v>
      </c>
      <c r="W38" s="35" t="s">
        <v>61</v>
      </c>
      <c r="X38" s="36" t="str">
        <f>IF(V37=1,D37,IF(V38=1,D38,"???"))</f>
        <v>0</v>
      </c>
      <c r="AA38" s="2" t="str">
        <f>D38</f>
        <v>0</v>
      </c>
      <c r="AB38" s="2" t="str">
        <f>IF(N38="","",H38+N38)</f>
        <v>0</v>
      </c>
    </row>
    <row r="40" spans="1:28">
      <c r="A40" s="2" t="s">
        <v>62</v>
      </c>
    </row>
    <row r="42" spans="1:28">
      <c r="A42" s="9" t="s">
        <v>63</v>
      </c>
    </row>
    <row r="43" spans="1:28">
      <c r="A43" s="43"/>
      <c r="B43" s="43"/>
      <c r="C43" s="43"/>
      <c r="D43" s="43"/>
      <c r="E43" s="43"/>
    </row>
    <row r="44" spans="1:28">
      <c r="A44" s="43"/>
      <c r="B44" s="43"/>
      <c r="C44" s="43"/>
      <c r="D44" s="43"/>
      <c r="E44" s="43"/>
    </row>
    <row r="45" spans="1:28">
      <c r="A45" s="43"/>
      <c r="B45" s="43"/>
      <c r="C45" s="43"/>
      <c r="D45" s="43"/>
      <c r="E45" s="43"/>
    </row>
    <row r="46" spans="1:28">
      <c r="A46" s="43"/>
      <c r="B46" s="43"/>
      <c r="C46" s="43"/>
      <c r="D46" s="43"/>
      <c r="E46" s="43"/>
    </row>
    <row r="47" spans="1:28">
      <c r="A47" s="43"/>
      <c r="B47" s="43"/>
      <c r="C47" s="43"/>
      <c r="D47" s="43"/>
      <c r="E47" s="43"/>
    </row>
    <row r="48" spans="1:28">
      <c r="A48" s="43"/>
      <c r="B48" s="43"/>
      <c r="C48" s="43"/>
      <c r="D48" s="43"/>
      <c r="E48" s="4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39370078740157" right="0.39370078740157" top="0.39370078740157" bottom="0.39370078740157" header="0.51181102362205" footer="0.51181102362205"/>
  <pageSetup paperSize="9" orientation="landscape" scale="92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4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9.140625" customWidth="true" style="2"/>
    <col min="2" max="2" width="18.42578125" customWidth="true" style="2"/>
    <col min="3" max="3" width="9.140625" customWidth="true" style="2"/>
  </cols>
  <sheetData>
    <row r="1" spans="1:13" customHeight="1" ht="18.75">
      <c r="A1" s="1" t="s">
        <v>64</v>
      </c>
    </row>
    <row r="2" spans="1:13" customHeight="1" ht="18.75">
      <c r="A2" s="3" t="s">
        <v>65</v>
      </c>
    </row>
    <row r="3" spans="1:13" customHeight="1" ht="15.75">
      <c r="A3" s="4" t="s">
        <v>66</v>
      </c>
      <c r="B3" s="4" t="s">
        <v>67</v>
      </c>
    </row>
    <row r="4" spans="1:13" customHeight="1" ht="15.75">
      <c r="A4" s="4" t="s">
        <v>68</v>
      </c>
      <c r="B4" s="4" t="s">
        <v>69</v>
      </c>
    </row>
    <row r="5" spans="1:13" customHeight="1" ht="15.75">
      <c r="A5" s="4"/>
    </row>
    <row r="6" spans="1:13">
      <c r="B6" s="5" t="s">
        <v>70</v>
      </c>
      <c r="C6" s="5" t="s">
        <v>71</v>
      </c>
      <c r="G6" s="6" t="s">
        <v>72</v>
      </c>
    </row>
    <row r="7" spans="1:13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>
      <c r="A8" s="7">
        <v>2</v>
      </c>
      <c r="B8" s="8" t="s">
        <v>76</v>
      </c>
      <c r="C8" s="8" t="s">
        <v>77</v>
      </c>
      <c r="G8" s="2" t="s">
        <v>78</v>
      </c>
    </row>
    <row r="9" spans="1:13">
      <c r="A9" s="7">
        <v>3</v>
      </c>
      <c r="B9" s="8" t="s">
        <v>79</v>
      </c>
      <c r="C9" s="8" t="s">
        <v>80</v>
      </c>
      <c r="G9" s="2" t="s">
        <v>81</v>
      </c>
    </row>
    <row r="10" spans="1:13">
      <c r="A10" s="7">
        <v>4</v>
      </c>
      <c r="B10" s="8" t="s">
        <v>82</v>
      </c>
      <c r="C10" s="8" t="s">
        <v>83</v>
      </c>
      <c r="G10" s="2" t="s">
        <v>84</v>
      </c>
    </row>
    <row r="11" spans="1:13">
      <c r="A11" s="7">
        <v>5</v>
      </c>
      <c r="B11" s="8" t="s">
        <v>85</v>
      </c>
      <c r="C11" s="8" t="s">
        <v>83</v>
      </c>
      <c r="G11" s="2" t="s">
        <v>86</v>
      </c>
    </row>
    <row r="12" spans="1:13">
      <c r="A12" s="7">
        <v>6</v>
      </c>
      <c r="B12" s="8" t="s">
        <v>87</v>
      </c>
      <c r="C12" s="8" t="s">
        <v>88</v>
      </c>
    </row>
    <row r="13" spans="1:13">
      <c r="A13" s="7">
        <v>7</v>
      </c>
      <c r="B13" s="8" t="s">
        <v>89</v>
      </c>
      <c r="C13" s="8" t="s">
        <v>90</v>
      </c>
      <c r="G13" s="9" t="s">
        <v>3</v>
      </c>
    </row>
    <row r="14" spans="1:13">
      <c r="A14" s="7">
        <v>8</v>
      </c>
      <c r="B14" s="8" t="s">
        <v>91</v>
      </c>
      <c r="C14" s="8" t="s">
        <v>92</v>
      </c>
      <c r="G14" s="2" t="s">
        <v>93</v>
      </c>
    </row>
    <row r="15" spans="1:13">
      <c r="A15" s="7">
        <v>9</v>
      </c>
      <c r="B15" s="8" t="s">
        <v>94</v>
      </c>
      <c r="C15" s="8" t="s">
        <v>95</v>
      </c>
      <c r="G15" s="2" t="s">
        <v>96</v>
      </c>
    </row>
    <row r="16" spans="1:13">
      <c r="A16" s="7">
        <v>10</v>
      </c>
      <c r="B16" s="8" t="s">
        <v>97</v>
      </c>
      <c r="C16" s="8" t="s">
        <v>98</v>
      </c>
      <c r="G16" s="2" t="s">
        <v>99</v>
      </c>
    </row>
    <row r="17" spans="1:13">
      <c r="A17" s="7">
        <v>11</v>
      </c>
      <c r="B17" s="8" t="s">
        <v>100</v>
      </c>
      <c r="C17" s="8" t="s">
        <v>101</v>
      </c>
    </row>
    <row r="18" spans="1:13">
      <c r="A18" s="7">
        <v>12</v>
      </c>
      <c r="B18" s="8" t="s">
        <v>102</v>
      </c>
      <c r="C18" s="8" t="s">
        <v>101</v>
      </c>
      <c r="G18" s="9" t="s">
        <v>103</v>
      </c>
    </row>
    <row r="19" spans="1:13">
      <c r="A19" s="7">
        <v>13</v>
      </c>
      <c r="B19" s="8" t="s">
        <v>104</v>
      </c>
      <c r="C19" s="8" t="s">
        <v>105</v>
      </c>
    </row>
    <row r="20" spans="1:13">
      <c r="A20" s="7">
        <v>14</v>
      </c>
      <c r="B20" s="8" t="s">
        <v>106</v>
      </c>
      <c r="C20" s="8" t="s">
        <v>107</v>
      </c>
    </row>
    <row r="21" spans="1:13">
      <c r="A21" s="7">
        <v>15</v>
      </c>
      <c r="B21" s="8" t="s">
        <v>108</v>
      </c>
      <c r="C21" s="8" t="s">
        <v>109</v>
      </c>
    </row>
    <row r="22" spans="1:13">
      <c r="A22" s="7">
        <v>16</v>
      </c>
      <c r="B22" s="8" t="s">
        <v>110</v>
      </c>
      <c r="C22" s="8" t="s">
        <v>111</v>
      </c>
    </row>
    <row r="27" spans="1:13" customHeight="1" ht="15.75">
      <c r="A27" s="10" t="s">
        <v>112</v>
      </c>
    </row>
    <row r="28" spans="1:13">
      <c r="B28" s="5" t="s">
        <v>70</v>
      </c>
    </row>
    <row r="29" spans="1:13">
      <c r="A29" s="7">
        <v>1</v>
      </c>
      <c r="B29" s="2" t="str">
        <f>Los!O20</f>
        <v>0</v>
      </c>
    </row>
    <row r="30" spans="1:13">
      <c r="A30" s="7">
        <v>2</v>
      </c>
      <c r="B30" s="2" t="str">
        <f>Los!P20</f>
        <v>0</v>
      </c>
    </row>
    <row r="31" spans="1:13">
      <c r="A31" s="7">
        <v>3</v>
      </c>
      <c r="B31" s="2" t="str">
        <f>Los!P17</f>
        <v>0</v>
      </c>
    </row>
    <row r="32" spans="1:13">
      <c r="A32" s="7">
        <v>3</v>
      </c>
      <c r="B32" s="2" t="str">
        <f>Los!P18</f>
        <v>0</v>
      </c>
    </row>
    <row r="33" spans="1:13">
      <c r="A33" s="7" t="s">
        <v>28</v>
      </c>
      <c r="B33" s="2" t="str">
        <f>Los!P12</f>
        <v>0</v>
      </c>
    </row>
    <row r="34" spans="1:13">
      <c r="A34" s="7" t="s">
        <v>28</v>
      </c>
      <c r="B34" s="2" t="str">
        <f>Los!P13</f>
        <v>0</v>
      </c>
    </row>
    <row r="35" spans="1:13">
      <c r="A35" s="7" t="s">
        <v>28</v>
      </c>
      <c r="B35" s="2" t="str">
        <f>Los!P14</f>
        <v>0</v>
      </c>
    </row>
    <row r="36" spans="1:13">
      <c r="A36" s="7" t="s">
        <v>28</v>
      </c>
      <c r="B36" s="2" t="str">
        <f>Los!P15</f>
        <v>0</v>
      </c>
    </row>
    <row r="37" spans="1:13">
      <c r="A37" s="7" t="s">
        <v>10</v>
      </c>
      <c r="B37" s="2" t="str">
        <f>Los!P3</f>
        <v>0</v>
      </c>
    </row>
    <row r="38" spans="1:13">
      <c r="A38" s="7" t="s">
        <v>10</v>
      </c>
      <c r="B38" s="2" t="str">
        <f>Los!P4</f>
        <v>0</v>
      </c>
    </row>
    <row r="39" spans="1:13">
      <c r="A39" s="7" t="s">
        <v>10</v>
      </c>
      <c r="B39" s="2" t="str">
        <f>Los!P5</f>
        <v>0</v>
      </c>
    </row>
    <row r="40" spans="1:13">
      <c r="A40" s="7" t="s">
        <v>10</v>
      </c>
      <c r="B40" s="2" t="str">
        <f>Los!P6</f>
        <v>0</v>
      </c>
    </row>
    <row r="41" spans="1:13">
      <c r="A41" s="7" t="s">
        <v>10</v>
      </c>
      <c r="B41" s="2" t="str">
        <f>Los!P7</f>
        <v>0</v>
      </c>
    </row>
    <row r="42" spans="1:13">
      <c r="A42" s="7" t="s">
        <v>10</v>
      </c>
      <c r="B42" s="2" t="str">
        <f>Los!P8</f>
        <v>0</v>
      </c>
    </row>
    <row r="43" spans="1:13">
      <c r="A43" s="7" t="s">
        <v>10</v>
      </c>
      <c r="B43" s="2" t="str">
        <f>Los!P9</f>
        <v>0</v>
      </c>
    </row>
    <row r="44" spans="1:13">
      <c r="A44" s="7" t="s">
        <v>10</v>
      </c>
      <c r="B44" s="2" t="str">
        <f>Los!P10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45" footer="0.4921259845"/>
  <pageSetup paperSize="9" orientation="portrait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Hexion Specialty Chemicals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Hanuš Slavík</cp:lastModifiedBy>
  <dcterms:created xsi:type="dcterms:W3CDTF">2009-10-01T08:51:50+02:00</dcterms:created>
  <dcterms:modified xsi:type="dcterms:W3CDTF">2018-04-19T00:16:43+02:00</dcterms:modified>
  <dc:title/>
  <dc:description/>
  <dc:subject/>
  <cp:keywords/>
  <cp:category/>
</cp:coreProperties>
</file>