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2120" windowHeight="9120" activeTab="0"/>
  </bookViews>
  <sheets>
    <sheet name="NM-HKK B" sheetId="1" r:id="rId1"/>
    <sheet name="Sum-Vys" sheetId="2" r:id="rId2"/>
  </sheets>
  <definedNames/>
  <calcPr fullCalcOnLoad="1"/>
</workbook>
</file>

<file path=xl/sharedStrings.xml><?xml version="1.0" encoding="utf-8"?>
<sst xmlns="http://schemas.openxmlformats.org/spreadsheetml/2006/main" count="201" uniqueCount="82">
  <si>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</si>
  <si>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</si>
  <si>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</si>
  <si>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</si>
  <si>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</si>
  <si>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</si>
  <si>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</si>
  <si>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</si>
  <si>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</si>
  <si>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</si>
  <si>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</si>
  <si>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</si>
  <si>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</si>
  <si>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</si>
  <si>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</si>
  <si>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</si>
  <si>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</si>
  <si>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</si>
  <si>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</si>
  <si>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</si>
  <si>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</si>
  <si>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</si>
  <si>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</si>
  <si>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</si>
  <si>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</si>
  <si>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</si>
  <si>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</si>
  <si>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</si>
  <si>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</si>
  <si>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</si>
  <si>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</si>
  <si>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</si>
  <si>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</si>
  <si>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</si>
  <si>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</si>
  <si>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</si>
  <si>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</si>
  <si>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</si>
  <si>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</si>
  <si>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Šumperk</t>
  </si>
  <si>
    <t>KK Šumperk</t>
  </si>
  <si>
    <t>Matějka Petr</t>
  </si>
  <si>
    <t>ll/0442</t>
  </si>
  <si>
    <t>Mederová Ludmila</t>
  </si>
  <si>
    <t>09.00</t>
  </si>
  <si>
    <t>Sedlářová</t>
  </si>
  <si>
    <t>Olga</t>
  </si>
  <si>
    <t>Kateřina</t>
  </si>
  <si>
    <t>Zapletalová</t>
  </si>
  <si>
    <t>Šrotová</t>
  </si>
  <si>
    <t>Bedřiška</t>
  </si>
  <si>
    <t>KK Vyškov</t>
  </si>
  <si>
    <t>Petková</t>
  </si>
  <si>
    <t>Usnulová</t>
  </si>
  <si>
    <t>Jitka</t>
  </si>
  <si>
    <t>Kurialová</t>
  </si>
  <si>
    <t>Jana</t>
  </si>
  <si>
    <t>Kovářová</t>
  </si>
  <si>
    <t>Alánová</t>
  </si>
  <si>
    <t>Milana</t>
  </si>
  <si>
    <t>Alánová Milana</t>
  </si>
  <si>
    <t xml:space="preserve">3. start náhradníka - Fajdeková Bohuslava, reg.číslo 07730 </t>
  </si>
  <si>
    <t>vedoucí družstev</t>
  </si>
  <si>
    <t>Fajdeková Bohuslava</t>
  </si>
  <si>
    <t>Kuběnová Libuše</t>
  </si>
  <si>
    <t>Alena</t>
  </si>
  <si>
    <t>Anna</t>
  </si>
  <si>
    <t>Machalíčková</t>
  </si>
  <si>
    <t>Kuběnová</t>
  </si>
  <si>
    <t>Bohuslava</t>
  </si>
  <si>
    <t>Libuše</t>
  </si>
  <si>
    <t>Fajdeková</t>
  </si>
  <si>
    <t>Eliška</t>
  </si>
  <si>
    <t>Tereza</t>
  </si>
  <si>
    <t>Dokoupilová</t>
  </si>
  <si>
    <t>Buďová</t>
  </si>
  <si>
    <t>Michaela</t>
  </si>
  <si>
    <t>Mrázová</t>
  </si>
  <si>
    <t>Vaníčková</t>
  </si>
  <si>
    <t>HKK Olomouc B</t>
  </si>
  <si>
    <t>TJ Nové Město na Moravě</t>
  </si>
  <si>
    <t>Nové Město na Moravě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</si>
</sst>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5" xfId="0" applyNumberForma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0" fillId="0" borderId="78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0" fontId="0" fillId="0" borderId="77" xfId="0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D25" sqref="D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81</v>
      </c>
      <c r="M1" s="97"/>
      <c r="N1" s="97"/>
      <c r="O1" s="98" t="s">
        <v>37</v>
      </c>
      <c r="P1" s="98"/>
      <c r="Q1" s="99">
        <v>41972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80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79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78</v>
      </c>
      <c r="B8" s="72"/>
      <c r="C8" s="10">
        <v>1</v>
      </c>
      <c r="D8" s="11">
        <v>151</v>
      </c>
      <c r="E8" s="12">
        <v>71</v>
      </c>
      <c r="F8" s="12">
        <v>2</v>
      </c>
      <c r="G8" s="13">
        <f>IF(AND(ISBLANK(D8),ISBLANK(E8)),"",D8+E8)</f>
        <v>222</v>
      </c>
      <c r="H8" s="14">
        <f>IF(OR(ISNUMBER($G8),ISNUMBER($Q8)),(SIGN(N($G8)-N($Q8))+1)/2,"")</f>
        <v>0</v>
      </c>
      <c r="I8" s="15"/>
      <c r="K8" s="71" t="s">
        <v>77</v>
      </c>
      <c r="L8" s="72"/>
      <c r="M8" s="10">
        <v>1</v>
      </c>
      <c r="N8" s="11">
        <v>166</v>
      </c>
      <c r="O8" s="12">
        <v>59</v>
      </c>
      <c r="P8" s="12">
        <v>3</v>
      </c>
      <c r="Q8" s="13">
        <f>IF(AND(ISBLANK(N8),ISBLANK(O8)),"",N8+O8)</f>
        <v>225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140</v>
      </c>
      <c r="E9" s="18">
        <v>72</v>
      </c>
      <c r="F9" s="18">
        <v>4</v>
      </c>
      <c r="G9" s="19">
        <f>IF(AND(ISBLANK(D9),ISBLANK(E9)),"",D9+E9)</f>
        <v>212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148</v>
      </c>
      <c r="O9" s="18">
        <v>67</v>
      </c>
      <c r="P9" s="18">
        <v>3</v>
      </c>
      <c r="Q9" s="19">
        <f>IF(AND(ISBLANK(N9),ISBLANK(O9)),"",N9+O9)</f>
        <v>215</v>
      </c>
      <c r="R9" s="20">
        <f>IF(ISNUMBER($H9),1-$H9,"")</f>
        <v>1</v>
      </c>
      <c r="S9" s="15"/>
    </row>
    <row r="10" spans="1:19" ht="12.75" customHeight="1" thickBot="1">
      <c r="A10" s="75" t="s">
        <v>76</v>
      </c>
      <c r="B10" s="7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5" t="s">
        <v>70</v>
      </c>
      <c r="L10" s="7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7"/>
      <c r="B11" s="7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0</v>
      </c>
      <c r="K11" s="77"/>
      <c r="L11" s="7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1</v>
      </c>
    </row>
    <row r="12" spans="1:19" ht="15.75" customHeight="1" thickBot="1">
      <c r="A12" s="79">
        <v>19398</v>
      </c>
      <c r="B12" s="80"/>
      <c r="C12" s="26" t="s">
        <v>12</v>
      </c>
      <c r="D12" s="27">
        <f>IF(ISNUMBER($G12),SUM(D8:D11),"")</f>
        <v>291</v>
      </c>
      <c r="E12" s="28">
        <f>IF(ISNUMBER($G12),SUM(E8:E11),"")</f>
        <v>143</v>
      </c>
      <c r="F12" s="28">
        <f>IF(ISNUMBER($G12),SUM(F8:F11),"")</f>
        <v>6</v>
      </c>
      <c r="G12" s="29">
        <f>IF(SUM($G8:$G11)+SUM($Q8:$Q11)&gt;0,SUM(G8:G11),"")</f>
        <v>434</v>
      </c>
      <c r="H12" s="27">
        <f>IF(ISNUMBER($G12),SUM(H8:H11),"")</f>
        <v>0</v>
      </c>
      <c r="I12" s="82"/>
      <c r="K12" s="79">
        <v>7732</v>
      </c>
      <c r="L12" s="80"/>
      <c r="M12" s="26" t="s">
        <v>12</v>
      </c>
      <c r="N12" s="27">
        <f>IF(ISNUMBER($G12),SUM(N8:N11),"")</f>
        <v>314</v>
      </c>
      <c r="O12" s="28">
        <f>IF(ISNUMBER($G12),SUM(O8:O11),"")</f>
        <v>126</v>
      </c>
      <c r="P12" s="28">
        <f>IF(ISNUMBER($G12),SUM(P8:P11),"")</f>
        <v>6</v>
      </c>
      <c r="Q12" s="29">
        <f>IF(SUM($G8:$G11)+SUM($Q8:$Q11)&gt;0,SUM(Q8:Q11),"")</f>
        <v>440</v>
      </c>
      <c r="R12" s="27">
        <f>IF(ISNUMBER($G12),SUM(R8:R11),"")</f>
        <v>2</v>
      </c>
      <c r="S12" s="82"/>
    </row>
    <row r="13" spans="1:19" ht="12.75" customHeight="1">
      <c r="A13" s="71" t="s">
        <v>75</v>
      </c>
      <c r="B13" s="72"/>
      <c r="C13" s="10">
        <v>1</v>
      </c>
      <c r="D13" s="11">
        <v>153</v>
      </c>
      <c r="E13" s="12">
        <v>62</v>
      </c>
      <c r="F13" s="12">
        <v>3</v>
      </c>
      <c r="G13" s="13">
        <f>IF(AND(ISBLANK(D13),ISBLANK(E13)),"",D13+E13)</f>
        <v>215</v>
      </c>
      <c r="H13" s="14">
        <f>IF(OR(ISNUMBER($G13),ISNUMBER($Q13)),(SIGN(N($G13)-N($Q13))+1)/2,"")</f>
        <v>1</v>
      </c>
      <c r="I13" s="15"/>
      <c r="K13" s="71" t="s">
        <v>74</v>
      </c>
      <c r="L13" s="72"/>
      <c r="M13" s="10">
        <v>1</v>
      </c>
      <c r="N13" s="11">
        <v>141</v>
      </c>
      <c r="O13" s="12">
        <v>62</v>
      </c>
      <c r="P13" s="12">
        <v>4</v>
      </c>
      <c r="Q13" s="13">
        <f>IF(AND(ISBLANK(N13),ISBLANK(O13)),"",N13+O13)</f>
        <v>203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147</v>
      </c>
      <c r="E14" s="18">
        <v>72</v>
      </c>
      <c r="F14" s="18">
        <v>2</v>
      </c>
      <c r="G14" s="19">
        <f>IF(AND(ISBLANK(D14),ISBLANK(E14)),"",D14+E14)</f>
        <v>219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152</v>
      </c>
      <c r="O14" s="18">
        <v>52</v>
      </c>
      <c r="P14" s="18">
        <v>8</v>
      </c>
      <c r="Q14" s="19">
        <f>IF(AND(ISBLANK(N14),ISBLANK(O14)),"",N14+O14)</f>
        <v>204</v>
      </c>
      <c r="R14" s="20">
        <f>IF(ISNUMBER($H14),1-$H14,"")</f>
        <v>0</v>
      </c>
      <c r="S14" s="15"/>
    </row>
    <row r="15" spans="1:19" ht="12.75" customHeight="1" thickBot="1">
      <c r="A15" s="75" t="s">
        <v>73</v>
      </c>
      <c r="B15" s="7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5" t="s">
        <v>72</v>
      </c>
      <c r="L15" s="7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7"/>
      <c r="B16" s="7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1</v>
      </c>
      <c r="K16" s="77"/>
      <c r="L16" s="7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0</v>
      </c>
    </row>
    <row r="17" spans="1:19" ht="15.75" customHeight="1" thickBot="1">
      <c r="A17" s="79">
        <v>20733</v>
      </c>
      <c r="B17" s="80"/>
      <c r="C17" s="26" t="s">
        <v>12</v>
      </c>
      <c r="D17" s="27">
        <f>IF(ISNUMBER($G17),SUM(D13:D16),"")</f>
        <v>300</v>
      </c>
      <c r="E17" s="28">
        <f>IF(ISNUMBER($G17),SUM(E13:E16),"")</f>
        <v>134</v>
      </c>
      <c r="F17" s="28">
        <f>IF(ISNUMBER($G17),SUM(F13:F16),"")</f>
        <v>5</v>
      </c>
      <c r="G17" s="29">
        <f>IF(SUM($G13:$G16)+SUM($Q13:$Q16)&gt;0,SUM(G13:G16),"")</f>
        <v>434</v>
      </c>
      <c r="H17" s="27">
        <f>IF(ISNUMBER($G17),SUM(H13:H16),"")</f>
        <v>2</v>
      </c>
      <c r="I17" s="82"/>
      <c r="K17" s="79">
        <v>14852</v>
      </c>
      <c r="L17" s="80"/>
      <c r="M17" s="26" t="s">
        <v>12</v>
      </c>
      <c r="N17" s="27">
        <f>IF(ISNUMBER($G17),SUM(N13:N16),"")</f>
        <v>293</v>
      </c>
      <c r="O17" s="28">
        <f>IF(ISNUMBER($G17),SUM(O13:O16),"")</f>
        <v>114</v>
      </c>
      <c r="P17" s="28">
        <f>IF(ISNUMBER($G17),SUM(P13:P16),"")</f>
        <v>12</v>
      </c>
      <c r="Q17" s="29">
        <f>IF(SUM($G13:$G16)+SUM($Q13:$Q16)&gt;0,SUM(Q13:Q16),"")</f>
        <v>407</v>
      </c>
      <c r="R17" s="27">
        <f>IF(ISNUMBER($G17),SUM(R13:R16),"")</f>
        <v>0</v>
      </c>
      <c r="S17" s="82"/>
    </row>
    <row r="18" spans="1:19" ht="12.75" customHeight="1">
      <c r="A18" s="71" t="s">
        <v>68</v>
      </c>
      <c r="B18" s="72"/>
      <c r="C18" s="10">
        <v>1</v>
      </c>
      <c r="D18" s="11">
        <v>149</v>
      </c>
      <c r="E18" s="12">
        <v>63</v>
      </c>
      <c r="F18" s="12">
        <v>4</v>
      </c>
      <c r="G18" s="13">
        <f>IF(AND(ISBLANK(D18),ISBLANK(E18)),"",D18+E18)</f>
        <v>212</v>
      </c>
      <c r="H18" s="14">
        <f>IF(OR(ISNUMBER($G18),ISNUMBER($Q18)),(SIGN(N($G18)-N($Q18))+1)/2,"")</f>
        <v>1</v>
      </c>
      <c r="I18" s="15"/>
      <c r="K18" s="71" t="s">
        <v>71</v>
      </c>
      <c r="L18" s="72"/>
      <c r="M18" s="10">
        <v>1</v>
      </c>
      <c r="N18" s="11">
        <v>145</v>
      </c>
      <c r="O18" s="12">
        <v>59</v>
      </c>
      <c r="P18" s="12">
        <v>5</v>
      </c>
      <c r="Q18" s="13">
        <f>IF(AND(ISBLANK(N18),ISBLANK(O18)),"",N18+O18)</f>
        <v>204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141</v>
      </c>
      <c r="E19" s="18">
        <v>62</v>
      </c>
      <c r="F19" s="18">
        <v>5</v>
      </c>
      <c r="G19" s="19">
        <f>IF(AND(ISBLANK(D19),ISBLANK(E19)),"",D19+E19)</f>
        <v>203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139</v>
      </c>
      <c r="O19" s="18">
        <v>62</v>
      </c>
      <c r="P19" s="18">
        <v>3</v>
      </c>
      <c r="Q19" s="19">
        <f>IF(AND(ISBLANK(N19),ISBLANK(O19)),"",N19+O19)</f>
        <v>201</v>
      </c>
      <c r="R19" s="20">
        <f>IF(ISNUMBER($H19),1-$H19,"")</f>
        <v>0</v>
      </c>
      <c r="S19" s="15"/>
    </row>
    <row r="20" spans="1:19" ht="12.75" customHeight="1" thickBot="1">
      <c r="A20" s="75" t="s">
        <v>70</v>
      </c>
      <c r="B20" s="7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5" t="s">
        <v>69</v>
      </c>
      <c r="L20" s="7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7"/>
      <c r="B21" s="7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1</v>
      </c>
      <c r="K21" s="77"/>
      <c r="L21" s="7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0</v>
      </c>
    </row>
    <row r="22" spans="1:19" ht="15.75" customHeight="1" thickBot="1">
      <c r="A22" s="79">
        <v>8901</v>
      </c>
      <c r="B22" s="80"/>
      <c r="C22" s="26" t="s">
        <v>12</v>
      </c>
      <c r="D22" s="27">
        <f>IF(ISNUMBER($G22),SUM(D18:D21),"")</f>
        <v>290</v>
      </c>
      <c r="E22" s="28">
        <f>IF(ISNUMBER($G22),SUM(E18:E21),"")</f>
        <v>125</v>
      </c>
      <c r="F22" s="28">
        <f>IF(ISNUMBER($G22),SUM(F18:F21),"")</f>
        <v>9</v>
      </c>
      <c r="G22" s="29">
        <f>IF(SUM($G18:$G21)+SUM($Q18:$Q21)&gt;0,SUM(G18:G21),"")</f>
        <v>415</v>
      </c>
      <c r="H22" s="27">
        <f>IF(ISNUMBER($G22),SUM(H18:H21),"")</f>
        <v>2</v>
      </c>
      <c r="I22" s="82"/>
      <c r="K22" s="79">
        <v>7730</v>
      </c>
      <c r="L22" s="80"/>
      <c r="M22" s="26" t="s">
        <v>12</v>
      </c>
      <c r="N22" s="27">
        <f>IF(ISNUMBER($G22),SUM(N18:N21),"")</f>
        <v>284</v>
      </c>
      <c r="O22" s="28">
        <f>IF(ISNUMBER($G22),SUM(O18:O21),"")</f>
        <v>121</v>
      </c>
      <c r="P22" s="28">
        <f>IF(ISNUMBER($G22),SUM(P18:P21),"")</f>
        <v>8</v>
      </c>
      <c r="Q22" s="29">
        <f>IF(SUM($G18:$G21)+SUM($Q18:$Q21)&gt;0,SUM(Q18:Q21),"")</f>
        <v>405</v>
      </c>
      <c r="R22" s="27">
        <f>IF(ISNUMBER($G22),SUM(R18:R21),"")</f>
        <v>0</v>
      </c>
      <c r="S22" s="82"/>
    </row>
    <row r="23" spans="1:19" ht="12.75" customHeight="1">
      <c r="A23" s="71" t="s">
        <v>68</v>
      </c>
      <c r="B23" s="72"/>
      <c r="C23" s="10">
        <v>1</v>
      </c>
      <c r="D23" s="11">
        <v>137</v>
      </c>
      <c r="E23" s="12">
        <v>72</v>
      </c>
      <c r="F23" s="12">
        <v>2</v>
      </c>
      <c r="G23" s="13">
        <f>IF(AND(ISBLANK(D23),ISBLANK(E23)),"",D23+E23)</f>
        <v>209</v>
      </c>
      <c r="H23" s="14">
        <f>IF(OR(ISNUMBER($G23),ISNUMBER($Q23)),(SIGN(N($G23)-N($Q23))+1)/2,"")</f>
        <v>1</v>
      </c>
      <c r="I23" s="15"/>
      <c r="K23" s="71" t="s">
        <v>67</v>
      </c>
      <c r="L23" s="72"/>
      <c r="M23" s="10">
        <v>1</v>
      </c>
      <c r="N23" s="11">
        <v>148</v>
      </c>
      <c r="O23" s="12">
        <v>52</v>
      </c>
      <c r="P23" s="12">
        <v>2</v>
      </c>
      <c r="Q23" s="13">
        <f>IF(AND(ISBLANK(N23),ISBLANK(O23)),"",N23+O23)</f>
        <v>200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149</v>
      </c>
      <c r="E24" s="18">
        <v>54</v>
      </c>
      <c r="F24" s="18">
        <v>3</v>
      </c>
      <c r="G24" s="19">
        <f>IF(AND(ISBLANK(D24),ISBLANK(E24)),"",D24+E24)</f>
        <v>203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136</v>
      </c>
      <c r="O24" s="18">
        <v>63</v>
      </c>
      <c r="P24" s="18">
        <v>2</v>
      </c>
      <c r="Q24" s="19">
        <f>IF(AND(ISBLANK(N24),ISBLANK(O24)),"",N24+O24)</f>
        <v>199</v>
      </c>
      <c r="R24" s="20">
        <f>IF(ISNUMBER($H24),1-$H24,"")</f>
        <v>0</v>
      </c>
      <c r="S24" s="15"/>
    </row>
    <row r="25" spans="1:19" ht="12.75" customHeight="1" thickBot="1">
      <c r="A25" s="75" t="s">
        <v>66</v>
      </c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 t="s">
        <v>65</v>
      </c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1</v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0</v>
      </c>
    </row>
    <row r="27" spans="1:19" ht="15.75" customHeight="1" thickBot="1">
      <c r="A27" s="79">
        <v>19402</v>
      </c>
      <c r="B27" s="80"/>
      <c r="C27" s="26" t="s">
        <v>12</v>
      </c>
      <c r="D27" s="27">
        <f>IF(ISNUMBER($G27),SUM(D23:D26),"")</f>
        <v>286</v>
      </c>
      <c r="E27" s="28">
        <f>IF(ISNUMBER($G27),SUM(E23:E26),"")</f>
        <v>126</v>
      </c>
      <c r="F27" s="28">
        <f>IF(ISNUMBER($G27),SUM(F23:F26),"")</f>
        <v>5</v>
      </c>
      <c r="G27" s="29">
        <f>IF(SUM($G23:$G26)+SUM($Q23:$Q26)&gt;0,SUM(G23:G26),"")</f>
        <v>412</v>
      </c>
      <c r="H27" s="27">
        <f>IF(ISNUMBER($G27),SUM(H23:H26),"")</f>
        <v>2</v>
      </c>
      <c r="I27" s="82"/>
      <c r="K27" s="79">
        <v>11261</v>
      </c>
      <c r="L27" s="80"/>
      <c r="M27" s="26" t="s">
        <v>12</v>
      </c>
      <c r="N27" s="27">
        <f>IF(ISNUMBER($G27),SUM(N23:N26),"")</f>
        <v>284</v>
      </c>
      <c r="O27" s="28">
        <f>IF(ISNUMBER($G27),SUM(O23:O26),"")</f>
        <v>115</v>
      </c>
      <c r="P27" s="28">
        <f>IF(ISNUMBER($G27),SUM(P23:P26),"")</f>
        <v>4</v>
      </c>
      <c r="Q27" s="29">
        <f>IF(SUM($G23:$G26)+SUM($Q23:$Q26)&gt;0,SUM(Q23:Q26),"")</f>
        <v>399</v>
      </c>
      <c r="R27" s="27">
        <f>IF(ISNUMBER($G27),SUM(R23:R26),"")</f>
        <v>0</v>
      </c>
      <c r="S27" s="82"/>
    </row>
    <row r="28" spans="1:19" ht="12.75" customHeight="1">
      <c r="A28" s="71"/>
      <c r="B28" s="7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1"/>
      <c r="L28" s="7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3"/>
      <c r="B29" s="7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3"/>
      <c r="L29" s="7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5"/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/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</c>
    </row>
    <row r="32" spans="1:19" ht="15.75" customHeight="1" thickBot="1">
      <c r="A32" s="79"/>
      <c r="B32" s="8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82"/>
      <c r="K32" s="79"/>
      <c r="L32" s="8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82"/>
    </row>
    <row r="33" spans="1:19" ht="12.75" customHeight="1">
      <c r="A33" s="71"/>
      <c r="B33" s="7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1"/>
      <c r="L33" s="7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3"/>
      <c r="B34" s="7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3"/>
      <c r="L34" s="7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5"/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/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</c>
    </row>
    <row r="37" spans="1:19" ht="15.75" customHeight="1" thickBot="1">
      <c r="A37" s="79"/>
      <c r="B37" s="8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82"/>
      <c r="K37" s="79"/>
      <c r="L37" s="8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1167</v>
      </c>
      <c r="E39" s="34">
        <f>IF(ISNUMBER($G39),SUM(E12,E17,E22,E27,E32,E37),"")</f>
        <v>528</v>
      </c>
      <c r="F39" s="34">
        <f>IF(ISNUMBER($G39),SUM(F12,F17,F22,F27,F32,F37),"")</f>
        <v>25</v>
      </c>
      <c r="G39" s="35">
        <f>IF(SUM($G$8:$G$37)+SUM($Q$8:$Q$37)&gt;0,SUM(G12,G17,G22,G27,G32,G37),"")</f>
        <v>1695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1175</v>
      </c>
      <c r="O39" s="34">
        <f>IF(ISNUMBER($G39),SUM(O12,O17,O22,O27,O32,O37),"")</f>
        <v>476</v>
      </c>
      <c r="P39" s="34">
        <f>IF(ISNUMBER($G39),SUM(P12,P17,P22,P27,P32,P37),"")</f>
        <v>30</v>
      </c>
      <c r="Q39" s="35">
        <f>IF(SUM($G$8:$G$37)+SUM($Q$8:$Q$37)&gt;0,SUM(Q12,Q17,Q22,Q27,Q32,Q37),"")</f>
        <v>1651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4" t="s">
        <v>64</v>
      </c>
      <c r="D41" s="124"/>
      <c r="E41" s="124"/>
      <c r="G41" s="107"/>
      <c r="H41" s="107"/>
      <c r="I41" s="40">
        <f>IF(ISNUMBER(I$39),SUM(I11,I16,I21,I26,I31,I36,I39),"")</f>
        <v>5</v>
      </c>
      <c r="K41" s="38"/>
      <c r="L41" s="39" t="s">
        <v>22</v>
      </c>
      <c r="M41" s="124" t="s">
        <v>63</v>
      </c>
      <c r="N41" s="124"/>
      <c r="O41" s="124"/>
      <c r="Q41" s="107" t="s">
        <v>16</v>
      </c>
      <c r="R41" s="107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125"/>
      <c r="D42" s="125"/>
      <c r="E42" s="125"/>
      <c r="G42" s="41"/>
      <c r="H42" s="41"/>
      <c r="I42" s="41"/>
      <c r="K42" s="38"/>
      <c r="L42" s="39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6" t="s">
        <v>62</v>
      </c>
      <c r="D43" s="126"/>
      <c r="E43" s="126"/>
      <c r="F43" s="126"/>
      <c r="G43" s="126"/>
      <c r="H43" s="126"/>
      <c r="I43" s="39"/>
      <c r="J43" s="39"/>
      <c r="K43" s="39" t="s">
        <v>25</v>
      </c>
      <c r="L43" s="127"/>
      <c r="M43" s="127"/>
      <c r="O43" s="39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Nové Město na Moravě – HKK Olomouc B</v>
      </c>
    </row>
    <row r="46" spans="2:11" ht="19.5" customHeight="1">
      <c r="B46" s="2" t="s">
        <v>31</v>
      </c>
      <c r="C46" s="131">
        <v>0.4166666666666667</v>
      </c>
      <c r="D46" s="104"/>
      <c r="I46" s="2" t="s">
        <v>33</v>
      </c>
      <c r="J46" s="104">
        <v>17</v>
      </c>
      <c r="K46" s="104"/>
    </row>
    <row r="47" spans="2:19" ht="19.5" customHeight="1">
      <c r="B47" s="2" t="s">
        <v>32</v>
      </c>
      <c r="C47" s="105">
        <v>0.5416666666666666</v>
      </c>
      <c r="D47" s="106"/>
      <c r="I47" s="2" t="s">
        <v>34</v>
      </c>
      <c r="J47" s="106"/>
      <c r="K47" s="106"/>
      <c r="P47" s="2" t="s">
        <v>35</v>
      </c>
      <c r="Q47" s="122">
        <v>42253</v>
      </c>
      <c r="R47" s="123"/>
      <c r="S47" s="123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 t="s">
        <v>61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8">
        <v>41972</v>
      </c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41972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49</v>
      </c>
      <c r="B8" s="72"/>
      <c r="C8" s="10">
        <v>1</v>
      </c>
      <c r="D8" s="11">
        <v>152</v>
      </c>
      <c r="E8" s="12">
        <v>71</v>
      </c>
      <c r="F8" s="12">
        <v>2</v>
      </c>
      <c r="G8" s="13">
        <f>IF(AND(ISBLANK(D8),ISBLANK(E8)),"",D8+E8)</f>
        <v>223</v>
      </c>
      <c r="H8" s="14">
        <f>IF(OR(ISNUMBER($G8),ISNUMBER($Q8)),(SIGN(N($G8)-N($Q8))+1)/2,"")</f>
        <v>0</v>
      </c>
      <c r="I8" s="15"/>
      <c r="K8" s="71" t="s">
        <v>53</v>
      </c>
      <c r="L8" s="72"/>
      <c r="M8" s="10">
        <v>1</v>
      </c>
      <c r="N8" s="11">
        <v>140</v>
      </c>
      <c r="O8" s="12">
        <v>98</v>
      </c>
      <c r="P8" s="12">
        <v>2</v>
      </c>
      <c r="Q8" s="13">
        <f>IF(AND(ISBLANK(N8),ISBLANK(O8)),"",N8+O8)</f>
        <v>238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156</v>
      </c>
      <c r="E9" s="18">
        <v>62</v>
      </c>
      <c r="F9" s="18">
        <v>0</v>
      </c>
      <c r="G9" s="19">
        <f>IF(AND(ISBLANK(D9),ISBLANK(E9)),"",D9+E9)</f>
        <v>218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162</v>
      </c>
      <c r="O9" s="18">
        <v>54</v>
      </c>
      <c r="P9" s="18">
        <v>5</v>
      </c>
      <c r="Q9" s="19">
        <f>IF(AND(ISBLANK(N9),ISBLANK(O9)),"",N9+O9)</f>
        <v>216</v>
      </c>
      <c r="R9" s="20">
        <f>IF(ISNUMBER($H9),1-$H9,"")</f>
        <v>0</v>
      </c>
      <c r="S9" s="15"/>
    </row>
    <row r="10" spans="1:19" ht="12.75" customHeight="1" thickBot="1">
      <c r="A10" s="75" t="s">
        <v>50</v>
      </c>
      <c r="B10" s="7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5" t="s">
        <v>54</v>
      </c>
      <c r="L10" s="7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7"/>
      <c r="B11" s="7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0</v>
      </c>
      <c r="K11" s="77"/>
      <c r="L11" s="7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1</v>
      </c>
    </row>
    <row r="12" spans="1:19" ht="15.75" customHeight="1" thickBot="1">
      <c r="A12" s="79">
        <v>8954</v>
      </c>
      <c r="B12" s="80"/>
      <c r="C12" s="26" t="s">
        <v>12</v>
      </c>
      <c r="D12" s="27">
        <f>IF(ISNUMBER($G12),SUM(D8:D11),"")</f>
        <v>308</v>
      </c>
      <c r="E12" s="28">
        <f>IF(ISNUMBER($G12),SUM(E8:E11),"")</f>
        <v>133</v>
      </c>
      <c r="F12" s="28">
        <f>IF(ISNUMBER($G12),SUM(F8:F11),"")</f>
        <v>2</v>
      </c>
      <c r="G12" s="29">
        <f>IF(SUM($G8:$G11)+SUM($Q8:$Q11)&gt;0,SUM(G8:G11),"")</f>
        <v>441</v>
      </c>
      <c r="H12" s="27">
        <f>IF(ISNUMBER($G12),SUM(H8:H11),"")</f>
        <v>1</v>
      </c>
      <c r="I12" s="82"/>
      <c r="K12" s="79">
        <v>14309</v>
      </c>
      <c r="L12" s="80"/>
      <c r="M12" s="26" t="s">
        <v>12</v>
      </c>
      <c r="N12" s="27">
        <f>IF(ISNUMBER($G12),SUM(N8:N11),"")</f>
        <v>302</v>
      </c>
      <c r="O12" s="28">
        <f>IF(ISNUMBER($G12),SUM(O8:O11),"")</f>
        <v>152</v>
      </c>
      <c r="P12" s="28">
        <f>IF(ISNUMBER($G12),SUM(P8:P11),"")</f>
        <v>7</v>
      </c>
      <c r="Q12" s="29">
        <f>IF(SUM($G8:$G11)+SUM($Q8:$Q11)&gt;0,SUM(Q8:Q11),"")</f>
        <v>454</v>
      </c>
      <c r="R12" s="27">
        <f>IF(ISNUMBER($G12),SUM(R8:R11),"")</f>
        <v>1</v>
      </c>
      <c r="S12" s="82"/>
    </row>
    <row r="13" spans="1:19" ht="12.75" customHeight="1">
      <c r="A13" s="71" t="s">
        <v>45</v>
      </c>
      <c r="B13" s="72"/>
      <c r="C13" s="10">
        <v>1</v>
      </c>
      <c r="D13" s="11">
        <v>130</v>
      </c>
      <c r="E13" s="12">
        <v>61</v>
      </c>
      <c r="F13" s="12">
        <v>6</v>
      </c>
      <c r="G13" s="13">
        <f>IF(AND(ISBLANK(D13),ISBLANK(E13)),"",D13+E13)</f>
        <v>191</v>
      </c>
      <c r="H13" s="14">
        <f>IF(OR(ISNUMBER($G13),ISNUMBER($Q13)),(SIGN(N($G13)-N($Q13))+1)/2,"")</f>
        <v>0</v>
      </c>
      <c r="I13" s="15"/>
      <c r="K13" s="71" t="s">
        <v>55</v>
      </c>
      <c r="L13" s="72"/>
      <c r="M13" s="10">
        <v>1</v>
      </c>
      <c r="N13" s="11">
        <v>142</v>
      </c>
      <c r="O13" s="12">
        <v>60</v>
      </c>
      <c r="P13" s="12">
        <v>1</v>
      </c>
      <c r="Q13" s="13">
        <f>IF(AND(ISBLANK(N13),ISBLANK(O13)),"",N13+O13)</f>
        <v>202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141</v>
      </c>
      <c r="E14" s="18">
        <v>35</v>
      </c>
      <c r="F14" s="18">
        <v>12</v>
      </c>
      <c r="G14" s="19">
        <f>IF(AND(ISBLANK(D14),ISBLANK(E14)),"",D14+E14)</f>
        <v>176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136</v>
      </c>
      <c r="O14" s="18">
        <v>72</v>
      </c>
      <c r="P14" s="18">
        <v>0</v>
      </c>
      <c r="Q14" s="19">
        <f>IF(AND(ISBLANK(N14),ISBLANK(O14)),"",N14+O14)</f>
        <v>208</v>
      </c>
      <c r="R14" s="20">
        <f>IF(ISNUMBER($H14),1-$H14,"")</f>
        <v>1</v>
      </c>
      <c r="S14" s="15"/>
    </row>
    <row r="15" spans="1:19" ht="12.75" customHeight="1" thickBot="1">
      <c r="A15" s="75" t="s">
        <v>46</v>
      </c>
      <c r="B15" s="7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5" t="s">
        <v>56</v>
      </c>
      <c r="L15" s="7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7"/>
      <c r="B16" s="7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0</v>
      </c>
      <c r="K16" s="77"/>
      <c r="L16" s="7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1</v>
      </c>
    </row>
    <row r="17" spans="1:19" ht="15.75" customHeight="1" thickBot="1">
      <c r="A17" s="79">
        <v>15943</v>
      </c>
      <c r="B17" s="80"/>
      <c r="C17" s="26" t="s">
        <v>12</v>
      </c>
      <c r="D17" s="27">
        <f>IF(ISNUMBER($G17),SUM(D13:D16),"")</f>
        <v>271</v>
      </c>
      <c r="E17" s="28">
        <f>IF(ISNUMBER($G17),SUM(E13:E16),"")</f>
        <v>96</v>
      </c>
      <c r="F17" s="28">
        <f>IF(ISNUMBER($G17),SUM(F13:F16),"")</f>
        <v>18</v>
      </c>
      <c r="G17" s="29">
        <f>IF(SUM($G13:$G16)+SUM($Q13:$Q16)&gt;0,SUM(G13:G16),"")</f>
        <v>367</v>
      </c>
      <c r="H17" s="27">
        <f>IF(ISNUMBER($G17),SUM(H13:H16),"")</f>
        <v>0</v>
      </c>
      <c r="I17" s="82"/>
      <c r="K17" s="79">
        <v>10360</v>
      </c>
      <c r="L17" s="80"/>
      <c r="M17" s="26" t="s">
        <v>12</v>
      </c>
      <c r="N17" s="27">
        <f>IF(ISNUMBER($G17),SUM(N13:N16),"")</f>
        <v>278</v>
      </c>
      <c r="O17" s="28">
        <f>IF(ISNUMBER($G17),SUM(O13:O16),"")</f>
        <v>132</v>
      </c>
      <c r="P17" s="28">
        <f>IF(ISNUMBER($G17),SUM(P13:P16),"")</f>
        <v>1</v>
      </c>
      <c r="Q17" s="29">
        <f>IF(SUM($G13:$G16)+SUM($Q13:$Q16)&gt;0,SUM(Q13:Q16),"")</f>
        <v>410</v>
      </c>
      <c r="R17" s="27">
        <f>IF(ISNUMBER($G17),SUM(R13:R16),"")</f>
        <v>2</v>
      </c>
      <c r="S17" s="82"/>
    </row>
    <row r="18" spans="1:19" ht="12.75" customHeight="1">
      <c r="A18" s="71" t="s">
        <v>48</v>
      </c>
      <c r="B18" s="72"/>
      <c r="C18" s="10">
        <v>1</v>
      </c>
      <c r="D18" s="11">
        <v>147</v>
      </c>
      <c r="E18" s="12">
        <v>60</v>
      </c>
      <c r="F18" s="12">
        <v>4</v>
      </c>
      <c r="G18" s="13">
        <f>IF(AND(ISBLANK(D18),ISBLANK(E18)),"",D18+E18)</f>
        <v>207</v>
      </c>
      <c r="H18" s="14">
        <f>IF(OR(ISNUMBER($G18),ISNUMBER($Q18)),(SIGN(N($G18)-N($Q18))+1)/2,"")</f>
        <v>1</v>
      </c>
      <c r="I18" s="15"/>
      <c r="K18" s="71" t="s">
        <v>57</v>
      </c>
      <c r="L18" s="72"/>
      <c r="M18" s="10">
        <v>1</v>
      </c>
      <c r="N18" s="11">
        <v>134</v>
      </c>
      <c r="O18" s="12">
        <v>63</v>
      </c>
      <c r="P18" s="12">
        <v>3</v>
      </c>
      <c r="Q18" s="13">
        <f>IF(AND(ISBLANK(N18),ISBLANK(O18)),"",N18+O18)</f>
        <v>197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127</v>
      </c>
      <c r="E19" s="18">
        <v>54</v>
      </c>
      <c r="F19" s="18">
        <v>4</v>
      </c>
      <c r="G19" s="19">
        <f>IF(AND(ISBLANK(D19),ISBLANK(E19)),"",D19+E19)</f>
        <v>181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146</v>
      </c>
      <c r="O19" s="18">
        <v>69</v>
      </c>
      <c r="P19" s="18">
        <v>2</v>
      </c>
      <c r="Q19" s="19">
        <f>IF(AND(ISBLANK(N19),ISBLANK(O19)),"",N19+O19)</f>
        <v>215</v>
      </c>
      <c r="R19" s="20">
        <f>IF(ISNUMBER($H19),1-$H19,"")</f>
        <v>1</v>
      </c>
      <c r="S19" s="15"/>
    </row>
    <row r="20" spans="1:19" ht="12.75" customHeight="1" thickBot="1">
      <c r="A20" s="75" t="s">
        <v>47</v>
      </c>
      <c r="B20" s="7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5" t="s">
        <v>56</v>
      </c>
      <c r="L20" s="7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7"/>
      <c r="B21" s="7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0</v>
      </c>
      <c r="K21" s="77"/>
      <c r="L21" s="7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1</v>
      </c>
    </row>
    <row r="22" spans="1:19" ht="15.75" customHeight="1" thickBot="1">
      <c r="A22" s="79">
        <v>13486</v>
      </c>
      <c r="B22" s="80"/>
      <c r="C22" s="26" t="s">
        <v>12</v>
      </c>
      <c r="D22" s="27">
        <f>IF(ISNUMBER($G22),SUM(D18:D21),"")</f>
        <v>274</v>
      </c>
      <c r="E22" s="28">
        <f>IF(ISNUMBER($G22),SUM(E18:E21),"")</f>
        <v>114</v>
      </c>
      <c r="F22" s="28">
        <f>IF(ISNUMBER($G22),SUM(F18:F21),"")</f>
        <v>8</v>
      </c>
      <c r="G22" s="29">
        <f>IF(SUM($G18:$G21)+SUM($Q18:$Q21)&gt;0,SUM(G18:G21),"")</f>
        <v>388</v>
      </c>
      <c r="H22" s="27">
        <f>IF(ISNUMBER($G22),SUM(H18:H21),"")</f>
        <v>1</v>
      </c>
      <c r="I22" s="82"/>
      <c r="K22" s="79">
        <v>8701</v>
      </c>
      <c r="L22" s="80"/>
      <c r="M22" s="26" t="s">
        <v>12</v>
      </c>
      <c r="N22" s="27">
        <f>IF(ISNUMBER($G22),SUM(N18:N21),"")</f>
        <v>280</v>
      </c>
      <c r="O22" s="28">
        <f>IF(ISNUMBER($G22),SUM(O18:O21),"")</f>
        <v>132</v>
      </c>
      <c r="P22" s="28">
        <f>IF(ISNUMBER($G22),SUM(P18:P21),"")</f>
        <v>5</v>
      </c>
      <c r="Q22" s="29">
        <f>IF(SUM($G18:$G21)+SUM($Q18:$Q21)&gt;0,SUM(Q18:Q21),"")</f>
        <v>412</v>
      </c>
      <c r="R22" s="27">
        <f>IF(ISNUMBER($G22),SUM(R18:R21),"")</f>
        <v>1</v>
      </c>
      <c r="S22" s="82"/>
    </row>
    <row r="23" spans="1:19" ht="12.75" customHeight="1">
      <c r="A23" s="71" t="s">
        <v>52</v>
      </c>
      <c r="B23" s="72"/>
      <c r="C23" s="10">
        <v>1</v>
      </c>
      <c r="D23" s="11">
        <v>154</v>
      </c>
      <c r="E23" s="12">
        <v>74</v>
      </c>
      <c r="F23" s="12">
        <v>2</v>
      </c>
      <c r="G23" s="13">
        <f>IF(AND(ISBLANK(D23),ISBLANK(E23)),"",D23+E23)</f>
        <v>228</v>
      </c>
      <c r="H23" s="14">
        <f>IF(OR(ISNUMBER($G23),ISNUMBER($Q23)),(SIGN(N($G23)-N($Q23))+1)/2,"")</f>
        <v>1</v>
      </c>
      <c r="I23" s="15"/>
      <c r="K23" s="71" t="s">
        <v>58</v>
      </c>
      <c r="L23" s="72"/>
      <c r="M23" s="10">
        <v>1</v>
      </c>
      <c r="N23" s="11">
        <v>148</v>
      </c>
      <c r="O23" s="12">
        <v>71</v>
      </c>
      <c r="P23" s="12">
        <v>4</v>
      </c>
      <c r="Q23" s="13">
        <f>IF(AND(ISBLANK(N23),ISBLANK(O23)),"",N23+O23)</f>
        <v>219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156</v>
      </c>
      <c r="E24" s="18">
        <v>44</v>
      </c>
      <c r="F24" s="18">
        <v>5</v>
      </c>
      <c r="G24" s="19">
        <f>IF(AND(ISBLANK(D24),ISBLANK(E24)),"",D24+E24)</f>
        <v>200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148</v>
      </c>
      <c r="O24" s="18">
        <v>60</v>
      </c>
      <c r="P24" s="18">
        <v>2</v>
      </c>
      <c r="Q24" s="19">
        <f>IF(AND(ISBLANK(N24),ISBLANK(O24)),"",N24+O24)</f>
        <v>208</v>
      </c>
      <c r="R24" s="20">
        <f>IF(ISNUMBER($H24),1-$H24,"")</f>
        <v>1</v>
      </c>
      <c r="S24" s="15"/>
    </row>
    <row r="25" spans="1:19" ht="12.75" customHeight="1" thickBot="1">
      <c r="A25" s="75" t="s">
        <v>47</v>
      </c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 t="s">
        <v>59</v>
      </c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1</v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0</v>
      </c>
    </row>
    <row r="27" spans="1:19" ht="15.75" customHeight="1" thickBot="1">
      <c r="A27" s="79">
        <v>16047</v>
      </c>
      <c r="B27" s="80"/>
      <c r="C27" s="26" t="s">
        <v>12</v>
      </c>
      <c r="D27" s="27">
        <f>IF(ISNUMBER($G27),SUM(D23:D26),"")</f>
        <v>310</v>
      </c>
      <c r="E27" s="28">
        <f>IF(ISNUMBER($G27),SUM(E23:E26),"")</f>
        <v>118</v>
      </c>
      <c r="F27" s="28">
        <f>IF(ISNUMBER($G27),SUM(F23:F26),"")</f>
        <v>7</v>
      </c>
      <c r="G27" s="29">
        <f>IF(SUM($G23:$G26)+SUM($Q23:$Q26)&gt;0,SUM(G23:G26),"")</f>
        <v>428</v>
      </c>
      <c r="H27" s="27">
        <f>IF(ISNUMBER($G27),SUM(H23:H26),"")</f>
        <v>1</v>
      </c>
      <c r="I27" s="82"/>
      <c r="K27" s="79">
        <v>14148</v>
      </c>
      <c r="L27" s="80"/>
      <c r="M27" s="26" t="s">
        <v>12</v>
      </c>
      <c r="N27" s="27">
        <f>IF(ISNUMBER($G27),SUM(N23:N26),"")</f>
        <v>296</v>
      </c>
      <c r="O27" s="28">
        <f>IF(ISNUMBER($G27),SUM(O23:O26),"")</f>
        <v>131</v>
      </c>
      <c r="P27" s="28">
        <f>IF(ISNUMBER($G27),SUM(P23:P26),"")</f>
        <v>6</v>
      </c>
      <c r="Q27" s="29">
        <f>IF(SUM($G23:$G26)+SUM($Q23:$Q26)&gt;0,SUM(Q23:Q26),"")</f>
        <v>427</v>
      </c>
      <c r="R27" s="27">
        <f>IF(ISNUMBER($G27),SUM(R23:R26),"")</f>
        <v>1</v>
      </c>
      <c r="S27" s="82"/>
    </row>
    <row r="28" spans="1:19" ht="12.75" customHeight="1">
      <c r="A28" s="71"/>
      <c r="B28" s="7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1"/>
      <c r="L28" s="7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3"/>
      <c r="B29" s="7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3"/>
      <c r="L29" s="7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5"/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/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</c>
    </row>
    <row r="32" spans="1:19" ht="15.75" customHeight="1" thickBot="1">
      <c r="A32" s="79"/>
      <c r="B32" s="8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82"/>
      <c r="K32" s="79"/>
      <c r="L32" s="8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82"/>
    </row>
    <row r="33" spans="1:19" ht="12.75" customHeight="1">
      <c r="A33" s="71"/>
      <c r="B33" s="7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1"/>
      <c r="L33" s="7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3"/>
      <c r="B34" s="7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3"/>
      <c r="L34" s="7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5"/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/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</c>
    </row>
    <row r="37" spans="1:19" ht="15.75" customHeight="1" thickBot="1">
      <c r="A37" s="79"/>
      <c r="B37" s="8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82"/>
      <c r="K37" s="79"/>
      <c r="L37" s="8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1163</v>
      </c>
      <c r="E39" s="34">
        <f>IF(ISNUMBER($G39),SUM(E12,E17,E22,E27,E32,E37),"")</f>
        <v>461</v>
      </c>
      <c r="F39" s="34">
        <f>IF(ISNUMBER($G39),SUM(F12,F17,F22,F27,F32,F37),"")</f>
        <v>35</v>
      </c>
      <c r="G39" s="35">
        <f>IF(SUM($G$8:$G$37)+SUM($Q$8:$Q$37)&gt;0,SUM(G12,G17,G22,G27,G32,G37),"")</f>
        <v>1624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1156</v>
      </c>
      <c r="O39" s="34">
        <f>IF(ISNUMBER($G39),SUM(O12,O17,O22,O27,O32,O37),"")</f>
        <v>547</v>
      </c>
      <c r="P39" s="34">
        <f>IF(ISNUMBER($G39),SUM(P12,P17,P22,P27,P32,P37),"")</f>
        <v>19</v>
      </c>
      <c r="Q39" s="35">
        <f>IF(SUM($G$8:$G$37)+SUM($Q$8:$Q$37)&gt;0,SUM(Q12,Q17,Q22,Q27,Q32,Q37),"")</f>
        <v>1703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124" t="s">
        <v>43</v>
      </c>
      <c r="D41" s="124"/>
      <c r="E41" s="124"/>
      <c r="G41" s="107"/>
      <c r="H41" s="107"/>
      <c r="I41" s="40">
        <f>IF(ISNUMBER(I$39),SUM(I11,I16,I21,I26,I31,I36,I39),"")</f>
        <v>1</v>
      </c>
      <c r="K41" s="38"/>
      <c r="L41" s="39" t="s">
        <v>22</v>
      </c>
      <c r="M41" s="124" t="s">
        <v>60</v>
      </c>
      <c r="N41" s="124"/>
      <c r="O41" s="124"/>
      <c r="Q41" s="107" t="s">
        <v>16</v>
      </c>
      <c r="R41" s="107"/>
      <c r="S41" s="40">
        <f>IF(ISNUMBER(S$39),SUM(S11,S16,S21,S26,S31,S36,S39),"")</f>
        <v>5</v>
      </c>
    </row>
    <row r="42" spans="1:19" ht="18" customHeight="1">
      <c r="A42" s="38"/>
      <c r="B42" s="39" t="s">
        <v>21</v>
      </c>
      <c r="C42" s="125"/>
      <c r="D42" s="125"/>
      <c r="E42" s="125"/>
      <c r="G42" s="41"/>
      <c r="H42" s="41"/>
      <c r="I42" s="41"/>
      <c r="K42" s="38"/>
      <c r="L42" s="39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6" t="s">
        <v>41</v>
      </c>
      <c r="D43" s="126"/>
      <c r="E43" s="126"/>
      <c r="F43" s="126"/>
      <c r="G43" s="126"/>
      <c r="H43" s="126"/>
      <c r="I43" s="39"/>
      <c r="J43" s="39"/>
      <c r="K43" s="39" t="s">
        <v>25</v>
      </c>
      <c r="L43" s="127" t="s">
        <v>42</v>
      </c>
      <c r="M43" s="127"/>
      <c r="O43" s="39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Šumperk – KK Vyškov</v>
      </c>
    </row>
    <row r="46" spans="2:11" ht="19.5" customHeight="1">
      <c r="B46" s="2" t="s">
        <v>31</v>
      </c>
      <c r="C46" s="131" t="s">
        <v>44</v>
      </c>
      <c r="D46" s="104"/>
      <c r="I46" s="2" t="s">
        <v>33</v>
      </c>
      <c r="J46" s="104">
        <v>19</v>
      </c>
      <c r="K46" s="104"/>
    </row>
    <row r="47" spans="2:19" ht="19.5" customHeight="1">
      <c r="B47" s="2" t="s">
        <v>32</v>
      </c>
      <c r="C47" s="105">
        <v>0.4826388888888889</v>
      </c>
      <c r="D47" s="106"/>
      <c r="I47" s="2" t="s">
        <v>34</v>
      </c>
      <c r="J47" s="106">
        <v>8</v>
      </c>
      <c r="K47" s="106"/>
      <c r="P47" s="2" t="s">
        <v>35</v>
      </c>
      <c r="Q47" s="122">
        <v>42610</v>
      </c>
      <c r="R47" s="123"/>
      <c r="S47" s="123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0" t="s">
        <v>19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8">
        <v>41972</v>
      </c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2014-11-29T07:56:43Z</cp:lastPrinted>
  <dcterms:created xsi:type="dcterms:W3CDTF">2005-07-26T20:23:27Z</dcterms:created>
  <dcterms:modified xsi:type="dcterms:W3CDTF">2014-11-30T08:24:51Z</dcterms:modified>
  <cp:category/>
  <cp:version/>
  <cp:contentType/>
  <cp:contentStatus/>
</cp:coreProperties>
</file>