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20" windowHeight="9120" activeTab="0"/>
  </bookViews>
  <sheets>
    <sheet name="Vys-HKK B" sheetId="1" r:id="rId1"/>
    <sheet name="Sum-NM" sheetId="2" r:id="rId2"/>
  </sheets>
  <definedNames/>
  <calcPr fullCalcOnLoad="1"/>
</workbook>
</file>

<file path=xl/sharedStrings.xml><?xml version="1.0" encoding="utf-8"?>
<sst xmlns="http://schemas.openxmlformats.org/spreadsheetml/2006/main" count="202" uniqueCount="83">
  <si>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</si>
  <si>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</si>
  <si>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</si>
  <si>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</si>
  <si>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</si>
  <si>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</si>
  <si>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</si>
  <si>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</si>
  <si>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</si>
  <si>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</si>
  <si>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</si>
  <si>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</si>
  <si>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</si>
  <si>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</si>
  <si>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</si>
  <si>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</si>
  <si>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</si>
  <si>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</si>
  <si>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</si>
  <si>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</si>
  <si>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</si>
  <si>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</si>
  <si>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</si>
  <si>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</si>
  <si>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</si>
  <si>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</si>
  <si>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</si>
  <si>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</si>
  <si>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</si>
  <si>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</si>
  <si>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</si>
  <si>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</si>
  <si>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</si>
  <si>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</si>
  <si>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</si>
  <si>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</si>
  <si>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</si>
  <si>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</si>
  <si>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</si>
  <si>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</si>
  <si>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</t>
  </si>
  <si>
    <t>Matějka Petr</t>
  </si>
  <si>
    <t>ll/0442</t>
  </si>
  <si>
    <t>Mederová Ludmila</t>
  </si>
  <si>
    <t>09.00</t>
  </si>
  <si>
    <t>Sedlářová</t>
  </si>
  <si>
    <t>Olga</t>
  </si>
  <si>
    <t>Kateřina</t>
  </si>
  <si>
    <t>Zapletalová</t>
  </si>
  <si>
    <t>Libuše</t>
  </si>
  <si>
    <t>Mederová</t>
  </si>
  <si>
    <t>Ludmila</t>
  </si>
  <si>
    <t>Petková</t>
  </si>
  <si>
    <t>Kuběnová</t>
  </si>
  <si>
    <t>Svobodová</t>
  </si>
  <si>
    <t>Petra</t>
  </si>
  <si>
    <t>Loučková</t>
  </si>
  <si>
    <t>Růžena</t>
  </si>
  <si>
    <t>Anna</t>
  </si>
  <si>
    <t>TJ Nové Město na Moravě</t>
  </si>
  <si>
    <t>Kuběnová Libuše</t>
  </si>
  <si>
    <t>Loučková Růžena(17604)Tj Nové Město na Moravě 3.start náhradníka</t>
  </si>
  <si>
    <t>II/0242</t>
  </si>
  <si>
    <t>Jan Vejmola</t>
  </si>
  <si>
    <t>Alena Machalíčková</t>
  </si>
  <si>
    <t>Milana Alánová</t>
  </si>
  <si>
    <t>Alena</t>
  </si>
  <si>
    <t>Milana</t>
  </si>
  <si>
    <t>Machalíčková</t>
  </si>
  <si>
    <t>Alánová</t>
  </si>
  <si>
    <t>Bohuslava</t>
  </si>
  <si>
    <t>Jana</t>
  </si>
  <si>
    <t>Fajdeková</t>
  </si>
  <si>
    <t>Kovářová</t>
  </si>
  <si>
    <t>Mrázová</t>
  </si>
  <si>
    <t>Kurialová</t>
  </si>
  <si>
    <t>Šárka</t>
  </si>
  <si>
    <t>Jitka</t>
  </si>
  <si>
    <t>Togelová</t>
  </si>
  <si>
    <t>Usnulová</t>
  </si>
  <si>
    <t>HKK Olomouc B</t>
  </si>
  <si>
    <t>KK VYŠKOV "B"</t>
  </si>
  <si>
    <t>Vyškov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</si>
</sst>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75" zoomScalePageLayoutView="0" workbookViewId="0" topLeftCell="A1">
      <selection activeCell="Q19" sqref="Q1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82</v>
      </c>
      <c r="M1" s="260"/>
      <c r="N1" s="260"/>
      <c r="O1" s="259" t="s">
        <v>37</v>
      </c>
      <c r="P1" s="259"/>
      <c r="Q1" s="258">
        <v>41958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81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80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79</v>
      </c>
      <c r="B8" s="233"/>
      <c r="C8" s="232">
        <v>1</v>
      </c>
      <c r="D8" s="231">
        <v>157</v>
      </c>
      <c r="E8" s="230">
        <v>61</v>
      </c>
      <c r="F8" s="230">
        <v>8</v>
      </c>
      <c r="G8" s="229">
        <f>IF(AND(ISBLANK(D8),ISBLANK(E8)),"",D8+E8)</f>
        <v>218</v>
      </c>
      <c r="H8" s="228">
        <f>IF(OR(ISNUMBER($G8),ISNUMBER($Q8)),(SIGN(N($G8)-N($Q8))+1)/2,"")</f>
        <v>1</v>
      </c>
      <c r="I8" s="218"/>
      <c r="K8" s="234" t="s">
        <v>78</v>
      </c>
      <c r="L8" s="233"/>
      <c r="M8" s="232">
        <v>1</v>
      </c>
      <c r="N8" s="231">
        <v>157</v>
      </c>
      <c r="O8" s="230">
        <v>41</v>
      </c>
      <c r="P8" s="230">
        <v>7</v>
      </c>
      <c r="Q8" s="229">
        <f>IF(AND(ISBLANK(N8),ISBLANK(O8)),"",N8+O8)</f>
        <v>198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147</v>
      </c>
      <c r="E9" s="221">
        <v>68</v>
      </c>
      <c r="F9" s="221">
        <v>3</v>
      </c>
      <c r="G9" s="220">
        <f>IF(AND(ISBLANK(D9),ISBLANK(E9)),"",D9+E9)</f>
        <v>215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162</v>
      </c>
      <c r="O9" s="221">
        <v>40</v>
      </c>
      <c r="P9" s="221">
        <v>12</v>
      </c>
      <c r="Q9" s="220">
        <f>IF(AND(ISBLANK(N9),ISBLANK(O9)),"",N9+O9)</f>
        <v>202</v>
      </c>
      <c r="R9" s="219">
        <f>IF(ISNUMBER($H9),1-$H9,"")</f>
        <v>0</v>
      </c>
      <c r="S9" s="218"/>
    </row>
    <row r="10" spans="1:19" ht="12.75" customHeight="1" thickBot="1">
      <c r="A10" s="225" t="s">
        <v>77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76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1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0</v>
      </c>
    </row>
    <row r="12" spans="1:19" ht="15.75" customHeight="1" thickBot="1">
      <c r="A12" s="209">
        <v>14309</v>
      </c>
      <c r="B12" s="208"/>
      <c r="C12" s="207" t="s">
        <v>12</v>
      </c>
      <c r="D12" s="204">
        <f>IF(ISNUMBER($G12),SUM(D8:D11),"")</f>
        <v>304</v>
      </c>
      <c r="E12" s="206">
        <f>IF(ISNUMBER($G12),SUM(E8:E11),"")</f>
        <v>129</v>
      </c>
      <c r="F12" s="206">
        <f>IF(ISNUMBER($G12),SUM(F8:F11),"")</f>
        <v>11</v>
      </c>
      <c r="G12" s="205">
        <f>IF(SUM($G8:$G11)+SUM($Q8:$Q11)&gt;0,SUM(G8:G11),"")</f>
        <v>433</v>
      </c>
      <c r="H12" s="204">
        <f>IF(ISNUMBER($G12),SUM(H8:H11),"")</f>
        <v>2</v>
      </c>
      <c r="I12" s="203"/>
      <c r="K12" s="209">
        <v>8879</v>
      </c>
      <c r="L12" s="208"/>
      <c r="M12" s="207" t="s">
        <v>12</v>
      </c>
      <c r="N12" s="204">
        <f>IF(ISNUMBER($G12),SUM(N8:N11),"")</f>
        <v>319</v>
      </c>
      <c r="O12" s="206">
        <f>IF(ISNUMBER($G12),SUM(O8:O11),"")</f>
        <v>81</v>
      </c>
      <c r="P12" s="206">
        <f>IF(ISNUMBER($G12),SUM(P8:P11),"")</f>
        <v>19</v>
      </c>
      <c r="Q12" s="205">
        <f>IF(SUM($G8:$G11)+SUM($Q8:$Q11)&gt;0,SUM(Q8:Q11),"")</f>
        <v>400</v>
      </c>
      <c r="R12" s="204">
        <f>IF(ISNUMBER($G12),SUM(R8:R11),"")</f>
        <v>0</v>
      </c>
      <c r="S12" s="203"/>
    </row>
    <row r="13" spans="1:19" ht="12.75" customHeight="1">
      <c r="A13" s="234" t="s">
        <v>75</v>
      </c>
      <c r="B13" s="233"/>
      <c r="C13" s="232">
        <v>1</v>
      </c>
      <c r="D13" s="231">
        <v>136</v>
      </c>
      <c r="E13" s="230">
        <v>53</v>
      </c>
      <c r="F13" s="230">
        <v>4</v>
      </c>
      <c r="G13" s="229">
        <f>IF(AND(ISBLANK(D13),ISBLANK(E13)),"",D13+E13)</f>
        <v>189</v>
      </c>
      <c r="H13" s="228">
        <f>IF(OR(ISNUMBER($G13),ISNUMBER($Q13)),(SIGN(N($G13)-N($Q13))+1)/2,"")</f>
        <v>1</v>
      </c>
      <c r="I13" s="218"/>
      <c r="K13" s="234" t="s">
        <v>74</v>
      </c>
      <c r="L13" s="233"/>
      <c r="M13" s="232">
        <v>1</v>
      </c>
      <c r="N13" s="231">
        <v>145</v>
      </c>
      <c r="O13" s="230">
        <v>31</v>
      </c>
      <c r="P13" s="230">
        <v>12</v>
      </c>
      <c r="Q13" s="229">
        <f>IF(AND(ISBLANK(N13),ISBLANK(O13)),"",N13+O13)</f>
        <v>176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142</v>
      </c>
      <c r="E14" s="221">
        <v>71</v>
      </c>
      <c r="F14" s="221">
        <v>3</v>
      </c>
      <c r="G14" s="220">
        <f>IF(AND(ISBLANK(D14),ISBLANK(E14)),"",D14+E14)</f>
        <v>213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152</v>
      </c>
      <c r="O14" s="221">
        <v>72</v>
      </c>
      <c r="P14" s="221">
        <v>4</v>
      </c>
      <c r="Q14" s="220">
        <f>IF(AND(ISBLANK(N14),ISBLANK(O14)),"",N14+O14)</f>
        <v>224</v>
      </c>
      <c r="R14" s="219">
        <f>IF(ISNUMBER($H14),1-$H14,"")</f>
        <v>1</v>
      </c>
      <c r="S14" s="218"/>
    </row>
    <row r="15" spans="1:19" ht="12.75" customHeight="1" thickBot="1">
      <c r="A15" s="225" t="s">
        <v>71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49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1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0</v>
      </c>
    </row>
    <row r="17" spans="1:19" ht="15.75" customHeight="1" thickBot="1">
      <c r="A17" s="209">
        <v>10360</v>
      </c>
      <c r="B17" s="208"/>
      <c r="C17" s="207" t="s">
        <v>12</v>
      </c>
      <c r="D17" s="204">
        <f>IF(ISNUMBER($G17),SUM(D13:D16),"")</f>
        <v>278</v>
      </c>
      <c r="E17" s="206">
        <f>IF(ISNUMBER($G17),SUM(E13:E16),"")</f>
        <v>124</v>
      </c>
      <c r="F17" s="206">
        <f>IF(ISNUMBER($G17),SUM(F13:F16),"")</f>
        <v>7</v>
      </c>
      <c r="G17" s="205">
        <f>IF(SUM($G13:$G16)+SUM($Q13:$Q16)&gt;0,SUM(G13:G16),"")</f>
        <v>402</v>
      </c>
      <c r="H17" s="204">
        <f>IF(ISNUMBER($G17),SUM(H13:H16),"")</f>
        <v>1</v>
      </c>
      <c r="I17" s="203"/>
      <c r="K17" s="209">
        <v>7732</v>
      </c>
      <c r="L17" s="208"/>
      <c r="M17" s="207" t="s">
        <v>12</v>
      </c>
      <c r="N17" s="204">
        <f>IF(ISNUMBER($G17),SUM(N13:N16),"")</f>
        <v>297</v>
      </c>
      <c r="O17" s="206">
        <f>IF(ISNUMBER($G17),SUM(O13:O16),"")</f>
        <v>103</v>
      </c>
      <c r="P17" s="206">
        <f>IF(ISNUMBER($G17),SUM(P13:P16),"")</f>
        <v>16</v>
      </c>
      <c r="Q17" s="205">
        <f>IF(SUM($G13:$G16)+SUM($Q13:$Q16)&gt;0,SUM(Q13:Q16),"")</f>
        <v>400</v>
      </c>
      <c r="R17" s="204">
        <f>IF(ISNUMBER($G17),SUM(R13:R16),"")</f>
        <v>1</v>
      </c>
      <c r="S17" s="203"/>
    </row>
    <row r="18" spans="1:19" ht="12.75" customHeight="1">
      <c r="A18" s="234" t="s">
        <v>73</v>
      </c>
      <c r="B18" s="233"/>
      <c r="C18" s="232">
        <v>1</v>
      </c>
      <c r="D18" s="231">
        <v>134</v>
      </c>
      <c r="E18" s="230">
        <v>53</v>
      </c>
      <c r="F18" s="230">
        <v>7</v>
      </c>
      <c r="G18" s="229">
        <f>IF(AND(ISBLANK(D18),ISBLANK(E18)),"",D18+E18)</f>
        <v>187</v>
      </c>
      <c r="H18" s="228">
        <f>IF(OR(ISNUMBER($G18),ISNUMBER($Q18)),(SIGN(N($G18)-N($Q18))+1)/2,"")</f>
        <v>0</v>
      </c>
      <c r="I18" s="218"/>
      <c r="K18" s="234" t="s">
        <v>72</v>
      </c>
      <c r="L18" s="233"/>
      <c r="M18" s="232">
        <v>1</v>
      </c>
      <c r="N18" s="231">
        <v>144</v>
      </c>
      <c r="O18" s="230">
        <v>53</v>
      </c>
      <c r="P18" s="230">
        <v>9</v>
      </c>
      <c r="Q18" s="229">
        <f>IF(AND(ISBLANK(N18),ISBLANK(O18)),"",N18+O18)</f>
        <v>197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146</v>
      </c>
      <c r="E19" s="221">
        <v>63</v>
      </c>
      <c r="F19" s="221">
        <v>5</v>
      </c>
      <c r="G19" s="220">
        <f>IF(AND(ISBLANK(D19),ISBLANK(E19)),"",D19+E19)</f>
        <v>209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131</v>
      </c>
      <c r="O19" s="221">
        <v>45</v>
      </c>
      <c r="P19" s="221">
        <v>9</v>
      </c>
      <c r="Q19" s="220">
        <f>IF(AND(ISBLANK(N19),ISBLANK(O19)),"",N19+O19)</f>
        <v>176</v>
      </c>
      <c r="R19" s="219">
        <f>IF(ISNUMBER($H19),1-$H19,"")</f>
        <v>0</v>
      </c>
      <c r="S19" s="218"/>
    </row>
    <row r="20" spans="1:19" ht="12.75" customHeight="1" thickBot="1">
      <c r="A20" s="225" t="s">
        <v>71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70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1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0</v>
      </c>
    </row>
    <row r="22" spans="1:19" ht="15.75" customHeight="1" thickBot="1">
      <c r="A22" s="209">
        <v>8701</v>
      </c>
      <c r="B22" s="208"/>
      <c r="C22" s="207" t="s">
        <v>12</v>
      </c>
      <c r="D22" s="204">
        <f>IF(ISNUMBER($G22),SUM(D18:D21),"")</f>
        <v>280</v>
      </c>
      <c r="E22" s="206">
        <f>IF(ISNUMBER($G22),SUM(E18:E21),"")</f>
        <v>116</v>
      </c>
      <c r="F22" s="206">
        <f>IF(ISNUMBER($G22),SUM(F18:F21),"")</f>
        <v>12</v>
      </c>
      <c r="G22" s="205">
        <f>IF(SUM($G18:$G21)+SUM($Q18:$Q21)&gt;0,SUM(G18:G21),"")</f>
        <v>396</v>
      </c>
      <c r="H22" s="204">
        <f>IF(ISNUMBER($G22),SUM(H18:H21),"")</f>
        <v>1</v>
      </c>
      <c r="I22" s="203"/>
      <c r="K22" s="209">
        <v>7730</v>
      </c>
      <c r="L22" s="208"/>
      <c r="M22" s="207" t="s">
        <v>12</v>
      </c>
      <c r="N22" s="204">
        <f>IF(ISNUMBER($G22),SUM(N18:N21),"")</f>
        <v>275</v>
      </c>
      <c r="O22" s="206">
        <f>IF(ISNUMBER($G22),SUM(O18:O21),"")</f>
        <v>98</v>
      </c>
      <c r="P22" s="206">
        <f>IF(ISNUMBER($G22),SUM(P18:P21),"")</f>
        <v>18</v>
      </c>
      <c r="Q22" s="205">
        <f>IF(SUM($G18:$G21)+SUM($Q18:$Q21)&gt;0,SUM(Q18:Q21),"")</f>
        <v>373</v>
      </c>
      <c r="R22" s="204">
        <f>IF(ISNUMBER($G22),SUM(R18:R21),"")</f>
        <v>1</v>
      </c>
      <c r="S22" s="203"/>
    </row>
    <row r="23" spans="1:19" ht="12.75" customHeight="1">
      <c r="A23" s="234" t="s">
        <v>69</v>
      </c>
      <c r="B23" s="233"/>
      <c r="C23" s="232">
        <v>1</v>
      </c>
      <c r="D23" s="231">
        <v>160</v>
      </c>
      <c r="E23" s="230">
        <v>62</v>
      </c>
      <c r="F23" s="230">
        <v>2</v>
      </c>
      <c r="G23" s="229">
        <f>IF(AND(ISBLANK(D23),ISBLANK(E23)),"",D23+E23)</f>
        <v>222</v>
      </c>
      <c r="H23" s="228">
        <f>IF(OR(ISNUMBER($G23),ISNUMBER($Q23)),(SIGN(N($G23)-N($Q23))+1)/2,"")</f>
        <v>1</v>
      </c>
      <c r="I23" s="218"/>
      <c r="K23" s="234" t="s">
        <v>68</v>
      </c>
      <c r="L23" s="233"/>
      <c r="M23" s="232">
        <v>1</v>
      </c>
      <c r="N23" s="231">
        <v>153</v>
      </c>
      <c r="O23" s="230">
        <v>53</v>
      </c>
      <c r="P23" s="230">
        <v>5</v>
      </c>
      <c r="Q23" s="229">
        <f>IF(AND(ISBLANK(N23),ISBLANK(O23)),"",N23+O23)</f>
        <v>206</v>
      </c>
      <c r="R23" s="228">
        <f>IF(ISNUMBER($H23),1-$H23,"")</f>
        <v>0</v>
      </c>
      <c r="S23" s="218"/>
    </row>
    <row r="24" spans="1:19" ht="12.75" customHeight="1">
      <c r="A24" s="227"/>
      <c r="B24" s="226"/>
      <c r="C24" s="223">
        <v>2</v>
      </c>
      <c r="D24" s="222">
        <v>138</v>
      </c>
      <c r="E24" s="221">
        <v>61</v>
      </c>
      <c r="F24" s="221">
        <v>3</v>
      </c>
      <c r="G24" s="220">
        <f>IF(AND(ISBLANK(D24),ISBLANK(E24)),"",D24+E24)</f>
        <v>199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136</v>
      </c>
      <c r="O24" s="221">
        <v>71</v>
      </c>
      <c r="P24" s="221">
        <v>2</v>
      </c>
      <c r="Q24" s="220">
        <f>IF(AND(ISBLANK(N24),ISBLANK(O24)),"",N24+O24)</f>
        <v>207</v>
      </c>
      <c r="R24" s="219">
        <f>IF(ISNUMBER($H24),1-$H24,"")</f>
        <v>1</v>
      </c>
      <c r="S24" s="218"/>
    </row>
    <row r="25" spans="1:19" ht="12.75" customHeight="1" thickBot="1">
      <c r="A25" s="225" t="s">
        <v>67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66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1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0</v>
      </c>
    </row>
    <row r="27" spans="1:19" ht="15.75" customHeight="1" thickBot="1">
      <c r="A27" s="209">
        <v>14148</v>
      </c>
      <c r="B27" s="208"/>
      <c r="C27" s="207" t="s">
        <v>12</v>
      </c>
      <c r="D27" s="204">
        <f>IF(ISNUMBER($G27),SUM(D23:D26),"")</f>
        <v>298</v>
      </c>
      <c r="E27" s="206">
        <f>IF(ISNUMBER($G27),SUM(E23:E26),"")</f>
        <v>123</v>
      </c>
      <c r="F27" s="206">
        <f>IF(ISNUMBER($G27),SUM(F23:F26),"")</f>
        <v>5</v>
      </c>
      <c r="G27" s="205">
        <f>IF(SUM($G23:$G26)+SUM($Q23:$Q26)&gt;0,SUM(G23:G26),"")</f>
        <v>421</v>
      </c>
      <c r="H27" s="204">
        <f>IF(ISNUMBER($G27),SUM(H23:H26),"")</f>
        <v>1</v>
      </c>
      <c r="I27" s="203"/>
      <c r="K27" s="209">
        <v>11261</v>
      </c>
      <c r="L27" s="208"/>
      <c r="M27" s="207" t="s">
        <v>12</v>
      </c>
      <c r="N27" s="204">
        <f>IF(ISNUMBER($G27),SUM(N23:N26),"")</f>
        <v>289</v>
      </c>
      <c r="O27" s="206">
        <f>IF(ISNUMBER($G27),SUM(O23:O26),"")</f>
        <v>124</v>
      </c>
      <c r="P27" s="206">
        <f>IF(ISNUMBER($G27),SUM(P23:P26),"")</f>
        <v>7</v>
      </c>
      <c r="Q27" s="205">
        <f>IF(SUM($G23:$G26)+SUM($Q23:$Q26)&gt;0,SUM(Q23:Q26),"")</f>
        <v>413</v>
      </c>
      <c r="R27" s="204">
        <f>IF(ISNUMBER($G27),SUM(R23:R26),"")</f>
        <v>1</v>
      </c>
      <c r="S27" s="203"/>
    </row>
    <row r="28" spans="1:19" ht="12.75" customHeight="1">
      <c r="A28" s="234"/>
      <c r="B28" s="233"/>
      <c r="C28" s="232">
        <v>1</v>
      </c>
      <c r="D28" s="231"/>
      <c r="E28" s="230"/>
      <c r="F28" s="230"/>
      <c r="G28" s="229">
        <f>IF(AND(ISBLANK(D28),ISBLANK(E28)),"",D28+E28)</f>
      </c>
      <c r="H28" s="228">
        <f>IF(OR(ISNUMBER($G28),ISNUMBER($Q28)),(SIGN(N($G28)-N($Q28))+1)/2,"")</f>
      </c>
      <c r="I28" s="218"/>
      <c r="K28" s="234"/>
      <c r="L28" s="233"/>
      <c r="M28" s="232">
        <v>1</v>
      </c>
      <c r="N28" s="231"/>
      <c r="O28" s="230"/>
      <c r="P28" s="230"/>
      <c r="Q28" s="229">
        <f>IF(AND(ISBLANK(N28),ISBLANK(O28)),"",N28+O28)</f>
      </c>
      <c r="R28" s="228">
        <f>IF(ISNUMBER($H28),1-$H28,"")</f>
      </c>
      <c r="S28" s="218"/>
    </row>
    <row r="29" spans="1:19" ht="12.75" customHeight="1">
      <c r="A29" s="227"/>
      <c r="B29" s="226"/>
      <c r="C29" s="223">
        <v>2</v>
      </c>
      <c r="D29" s="222"/>
      <c r="E29" s="221"/>
      <c r="F29" s="221"/>
      <c r="G29" s="220">
        <f>IF(AND(ISBLANK(D29),ISBLANK(E29)),"",D29+E29)</f>
      </c>
      <c r="H29" s="219">
        <f>IF(OR(ISNUMBER($G29),ISNUMBER($Q29)),(SIGN(N($G29)-N($Q29))+1)/2,"")</f>
      </c>
      <c r="I29" s="218"/>
      <c r="K29" s="227"/>
      <c r="L29" s="226"/>
      <c r="M29" s="223">
        <v>2</v>
      </c>
      <c r="N29" s="222"/>
      <c r="O29" s="221"/>
      <c r="P29" s="221"/>
      <c r="Q29" s="220">
        <f>IF(AND(ISBLANK(N29),ISBLANK(O29)),"",N29+O29)</f>
      </c>
      <c r="R29" s="219">
        <f>IF(ISNUMBER($H29),1-$H29,"")</f>
      </c>
      <c r="S29" s="218"/>
    </row>
    <row r="30" spans="1:19" ht="12.75" customHeight="1" thickBot="1">
      <c r="A30" s="225"/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/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</c>
    </row>
    <row r="32" spans="1:19" ht="15.75" customHeight="1" thickBot="1">
      <c r="A32" s="209"/>
      <c r="B32" s="208"/>
      <c r="C32" s="207" t="s">
        <v>12</v>
      </c>
      <c r="D32" s="204">
        <f>IF(ISNUMBER($G32),SUM(D28:D31),"")</f>
      </c>
      <c r="E32" s="206">
        <f>IF(ISNUMBER($G32),SUM(E28:E31),"")</f>
      </c>
      <c r="F32" s="206">
        <f>IF(ISNUMBER($G32),SUM(F28:F31),"")</f>
      </c>
      <c r="G32" s="205">
        <f>IF(SUM($G28:$G31)+SUM($Q28:$Q31)&gt;0,SUM(G28:G31),"")</f>
      </c>
      <c r="H32" s="204">
        <f>IF(ISNUMBER($G32),SUM(H28:H31),"")</f>
      </c>
      <c r="I32" s="203"/>
      <c r="K32" s="209"/>
      <c r="L32" s="208"/>
      <c r="M32" s="207" t="s">
        <v>12</v>
      </c>
      <c r="N32" s="204">
        <f>IF(ISNUMBER($G32),SUM(N28:N31),"")</f>
      </c>
      <c r="O32" s="206">
        <f>IF(ISNUMBER($G32),SUM(O28:O31),"")</f>
      </c>
      <c r="P32" s="206">
        <f>IF(ISNUMBER($G32),SUM(P28:P31),"")</f>
      </c>
      <c r="Q32" s="205">
        <f>IF(SUM($G28:$G31)+SUM($Q28:$Q31)&gt;0,SUM(Q28:Q31),"")</f>
      </c>
      <c r="R32" s="204">
        <f>IF(ISNUMBER($G32),SUM(R28:R31),"")</f>
      </c>
      <c r="S32" s="203"/>
    </row>
    <row r="33" spans="1:19" ht="12.75" customHeight="1">
      <c r="A33" s="234"/>
      <c r="B33" s="233"/>
      <c r="C33" s="232">
        <v>1</v>
      </c>
      <c r="D33" s="231"/>
      <c r="E33" s="230"/>
      <c r="F33" s="230"/>
      <c r="G33" s="229">
        <f>IF(AND(ISBLANK(D33),ISBLANK(E33)),"",D33+E33)</f>
      </c>
      <c r="H33" s="228">
        <f>IF(OR(ISNUMBER($G33),ISNUMBER($Q33)),(SIGN(N($G33)-N($Q33))+1)/2,"")</f>
      </c>
      <c r="I33" s="218"/>
      <c r="K33" s="234"/>
      <c r="L33" s="233"/>
      <c r="M33" s="232">
        <v>1</v>
      </c>
      <c r="N33" s="231"/>
      <c r="O33" s="230"/>
      <c r="P33" s="230"/>
      <c r="Q33" s="229">
        <f>IF(AND(ISBLANK(N33),ISBLANK(O33)),"",N33+O33)</f>
      </c>
      <c r="R33" s="228">
        <f>IF(ISNUMBER($H33),1-$H33,"")</f>
      </c>
      <c r="S33" s="218"/>
    </row>
    <row r="34" spans="1:19" ht="12.75" customHeight="1">
      <c r="A34" s="227"/>
      <c r="B34" s="226"/>
      <c r="C34" s="223">
        <v>2</v>
      </c>
      <c r="D34" s="222"/>
      <c r="E34" s="221"/>
      <c r="F34" s="221"/>
      <c r="G34" s="220">
        <f>IF(AND(ISBLANK(D34),ISBLANK(E34)),"",D34+E34)</f>
      </c>
      <c r="H34" s="219">
        <f>IF(OR(ISNUMBER($G34),ISNUMBER($Q34)),(SIGN(N($G34)-N($Q34))+1)/2,"")</f>
      </c>
      <c r="I34" s="218"/>
      <c r="K34" s="227"/>
      <c r="L34" s="226"/>
      <c r="M34" s="223">
        <v>2</v>
      </c>
      <c r="N34" s="222"/>
      <c r="O34" s="221"/>
      <c r="P34" s="221"/>
      <c r="Q34" s="220">
        <f>IF(AND(ISBLANK(N34),ISBLANK(O34)),"",N34+O34)</f>
      </c>
      <c r="R34" s="219">
        <f>IF(ISNUMBER($H34),1-$H34,"")</f>
      </c>
      <c r="S34" s="218"/>
    </row>
    <row r="35" spans="1:19" ht="12.75" customHeight="1" thickBot="1">
      <c r="A35" s="225"/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/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</c>
    </row>
    <row r="37" spans="1:19" ht="15.75" customHeight="1" thickBot="1">
      <c r="A37" s="209"/>
      <c r="B37" s="208"/>
      <c r="C37" s="207" t="s">
        <v>12</v>
      </c>
      <c r="D37" s="204">
        <f>IF(ISNUMBER($G37),SUM(D33:D36),"")</f>
      </c>
      <c r="E37" s="206">
        <f>IF(ISNUMBER($G37),SUM(E33:E36),"")</f>
      </c>
      <c r="F37" s="206">
        <f>IF(ISNUMBER($G37),SUM(F33:F36),"")</f>
      </c>
      <c r="G37" s="205">
        <f>IF(SUM($G33:$G36)+SUM($Q33:$Q36)&gt;0,SUM(G33:G36),"")</f>
      </c>
      <c r="H37" s="204">
        <f>IF(ISNUMBER($G37),SUM(H33:H36),"")</f>
      </c>
      <c r="I37" s="203"/>
      <c r="K37" s="209"/>
      <c r="L37" s="208"/>
      <c r="M37" s="207" t="s">
        <v>12</v>
      </c>
      <c r="N37" s="204">
        <f>IF(ISNUMBER($G37),SUM(N33:N36),"")</f>
      </c>
      <c r="O37" s="206">
        <f>IF(ISNUMBER($G37),SUM(O33:O36),"")</f>
      </c>
      <c r="P37" s="206">
        <f>IF(ISNUMBER($G37),SUM(P33:P36),"")</f>
      </c>
      <c r="Q37" s="205">
        <f>IF(SUM($G33:$G36)+SUM($Q33:$Q36)&gt;0,SUM(Q33:Q36),"")</f>
      </c>
      <c r="R37" s="204">
        <f>IF(ISNUMBER($G37),SUM(R33:R36),"")</f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1160</v>
      </c>
      <c r="E39" s="198">
        <f>IF(ISNUMBER($G39),SUM(E12,E17,E22,E27,E32,E37),"")</f>
        <v>492</v>
      </c>
      <c r="F39" s="198">
        <f>IF(ISNUMBER($G39),SUM(F12,F17,F22,F27,F32,F37),"")</f>
        <v>35</v>
      </c>
      <c r="G39" s="197">
        <f>IF(SUM($G$8:$G$37)+SUM($Q$8:$Q$37)&gt;0,SUM(G12,G17,G22,G27,G32,G37),"")</f>
        <v>1652</v>
      </c>
      <c r="H39" s="196">
        <f>IF(SUM($G$8:$G$37)+SUM($Q$8:$Q$37)&gt;0,SUM(H12,H17,H22,H27,H32,H37),"")</f>
        <v>5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1180</v>
      </c>
      <c r="O39" s="198">
        <f>IF(ISNUMBER($G39),SUM(O12,O17,O22,O27,O32,O37),"")</f>
        <v>406</v>
      </c>
      <c r="P39" s="198">
        <f>IF(ISNUMBER($G39),SUM(P12,P17,P22,P27,P32,P37),"")</f>
        <v>60</v>
      </c>
      <c r="Q39" s="197">
        <f>IF(SUM($G$8:$G$37)+SUM($Q$8:$Q$37)&gt;0,SUM(Q12,Q17,Q22,Q27,Q32,Q37),"")</f>
        <v>1586</v>
      </c>
      <c r="R39" s="196">
        <f>IF(SUM($G$8:$G$37)+SUM($Q$8:$Q$37)&gt;0,SUM(R12,R17,R22,R27,R32,R37),"")</f>
        <v>3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65</v>
      </c>
      <c r="D41" s="194"/>
      <c r="E41" s="194"/>
      <c r="G41" s="193"/>
      <c r="H41" s="193"/>
      <c r="I41" s="192">
        <f>IF(ISNUMBER(I$39),SUM(I11,I16,I21,I26,I31,I36,I39),"")</f>
        <v>6</v>
      </c>
      <c r="K41" s="186"/>
      <c r="L41" s="188" t="s">
        <v>22</v>
      </c>
      <c r="M41" s="194" t="s">
        <v>64</v>
      </c>
      <c r="N41" s="194"/>
      <c r="O41" s="194"/>
      <c r="Q41" s="193" t="s">
        <v>16</v>
      </c>
      <c r="R41" s="193"/>
      <c r="S41" s="192">
        <f>IF(ISNUMBER(S$39),SUM(S11,S16,S21,S26,S31,S36,S39),"")</f>
        <v>0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63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62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KK VYŠKOV "B" – HKK Olomouc B</v>
      </c>
    </row>
    <row r="46" spans="2:11" ht="19.5" customHeight="1">
      <c r="B46" s="180" t="s">
        <v>31</v>
      </c>
      <c r="C46" s="184">
        <v>0.517361111111111</v>
      </c>
      <c r="D46" s="183"/>
      <c r="I46" s="180" t="s">
        <v>33</v>
      </c>
      <c r="J46" s="183">
        <v>20</v>
      </c>
      <c r="K46" s="183"/>
    </row>
    <row r="47" spans="2:19" ht="19.5" customHeight="1">
      <c r="B47" s="180" t="s">
        <v>32</v>
      </c>
      <c r="C47" s="182">
        <v>0.5833333333333334</v>
      </c>
      <c r="D47" s="181"/>
      <c r="I47" s="180" t="s">
        <v>34</v>
      </c>
      <c r="J47" s="181">
        <v>10</v>
      </c>
      <c r="K47" s="181"/>
      <c r="P47" s="180" t="s">
        <v>35</v>
      </c>
      <c r="Q47" s="179">
        <v>42613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41958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24" sqref="P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41958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40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50</v>
      </c>
      <c r="B8" s="100"/>
      <c r="C8" s="10">
        <v>1</v>
      </c>
      <c r="D8" s="11">
        <v>154</v>
      </c>
      <c r="E8" s="12">
        <v>79</v>
      </c>
      <c r="F8" s="12">
        <v>0</v>
      </c>
      <c r="G8" s="13">
        <f>IF(AND(ISBLANK(D8),ISBLANK(E8)),"",D8+E8)</f>
        <v>233</v>
      </c>
      <c r="H8" s="14">
        <f>IF(OR(ISNUMBER($G8),ISNUMBER($Q8)),(SIGN(N($G8)-N($Q8))+1)/2,"")</f>
        <v>1</v>
      </c>
      <c r="I8" s="15"/>
      <c r="K8" s="99" t="s">
        <v>53</v>
      </c>
      <c r="L8" s="100"/>
      <c r="M8" s="10">
        <v>1</v>
      </c>
      <c r="N8" s="11">
        <v>137</v>
      </c>
      <c r="O8" s="12">
        <v>63</v>
      </c>
      <c r="P8" s="12">
        <v>1</v>
      </c>
      <c r="Q8" s="13">
        <f>IF(AND(ISBLANK(N8),ISBLANK(O8)),"",N8+O8)</f>
        <v>200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134</v>
      </c>
      <c r="E9" s="18">
        <v>70</v>
      </c>
      <c r="F9" s="18">
        <v>1</v>
      </c>
      <c r="G9" s="19">
        <f>IF(AND(ISBLANK(D9),ISBLANK(E9)),"",D9+E9)</f>
        <v>204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139</v>
      </c>
      <c r="O9" s="18">
        <v>72</v>
      </c>
      <c r="P9" s="18">
        <v>3</v>
      </c>
      <c r="Q9" s="19">
        <f>IF(AND(ISBLANK(N9),ISBLANK(O9)),"",N9+O9)</f>
        <v>211</v>
      </c>
      <c r="R9" s="20">
        <f>IF(ISNUMBER($H9),1-$H9,"")</f>
        <v>1</v>
      </c>
      <c r="S9" s="15"/>
    </row>
    <row r="10" spans="1:19" ht="12.75" customHeight="1" thickBot="1">
      <c r="A10" s="103" t="s">
        <v>51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49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1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0</v>
      </c>
    </row>
    <row r="12" spans="1:19" ht="15.75" customHeight="1" thickBot="1">
      <c r="A12" s="107">
        <v>7943</v>
      </c>
      <c r="B12" s="108"/>
      <c r="C12" s="26" t="s">
        <v>12</v>
      </c>
      <c r="D12" s="27">
        <f>IF(ISNUMBER($G12),SUM(D8:D11),"")</f>
        <v>288</v>
      </c>
      <c r="E12" s="28">
        <f>IF(ISNUMBER($G12),SUM(E8:E11),"")</f>
        <v>149</v>
      </c>
      <c r="F12" s="28">
        <f>IF(ISNUMBER($G12),SUM(F8:F11),"")</f>
        <v>1</v>
      </c>
      <c r="G12" s="29">
        <f>IF(SUM($G8:$G11)+SUM($Q8:$Q11)&gt;0,SUM(G8:G11),"")</f>
        <v>437</v>
      </c>
      <c r="H12" s="27">
        <f>IF(ISNUMBER($G12),SUM(H8:H11),"")</f>
        <v>1</v>
      </c>
      <c r="I12" s="110"/>
      <c r="K12" s="107">
        <v>8901</v>
      </c>
      <c r="L12" s="108"/>
      <c r="M12" s="26" t="s">
        <v>12</v>
      </c>
      <c r="N12" s="27">
        <f>IF(ISNUMBER($G12),SUM(N8:N11),"")</f>
        <v>276</v>
      </c>
      <c r="O12" s="28">
        <f>IF(ISNUMBER($G12),SUM(O8:O11),"")</f>
        <v>135</v>
      </c>
      <c r="P12" s="28">
        <f>IF(ISNUMBER($G12),SUM(P8:P11),"")</f>
        <v>4</v>
      </c>
      <c r="Q12" s="29">
        <f>IF(SUM($G8:$G11)+SUM($Q8:$Q11)&gt;0,SUM(Q8:Q11),"")</f>
        <v>411</v>
      </c>
      <c r="R12" s="27">
        <f>IF(ISNUMBER($G12),SUM(R8:R11),"")</f>
        <v>1</v>
      </c>
      <c r="S12" s="110"/>
    </row>
    <row r="13" spans="1:19" ht="12.75" customHeight="1">
      <c r="A13" s="99" t="s">
        <v>45</v>
      </c>
      <c r="B13" s="100"/>
      <c r="C13" s="10">
        <v>1</v>
      </c>
      <c r="D13" s="11">
        <v>151</v>
      </c>
      <c r="E13" s="12">
        <v>49</v>
      </c>
      <c r="F13" s="12">
        <v>7</v>
      </c>
      <c r="G13" s="13">
        <f>IF(AND(ISBLANK(D13),ISBLANK(E13)),"",D13+E13)</f>
        <v>200</v>
      </c>
      <c r="H13" s="14">
        <f>IF(OR(ISNUMBER($G13),ISNUMBER($Q13)),(SIGN(N($G13)-N($Q13))+1)/2,"")</f>
        <v>1</v>
      </c>
      <c r="I13" s="15"/>
      <c r="K13" s="99" t="s">
        <v>54</v>
      </c>
      <c r="L13" s="100"/>
      <c r="M13" s="10">
        <v>1</v>
      </c>
      <c r="N13" s="11">
        <v>108</v>
      </c>
      <c r="O13" s="12">
        <v>53</v>
      </c>
      <c r="P13" s="12">
        <v>6</v>
      </c>
      <c r="Q13" s="13">
        <f>IF(AND(ISBLANK(N13),ISBLANK(O13)),"",N13+O13)</f>
        <v>161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134</v>
      </c>
      <c r="E14" s="18">
        <v>45</v>
      </c>
      <c r="F14" s="18">
        <v>8</v>
      </c>
      <c r="G14" s="19">
        <f>IF(AND(ISBLANK(D14),ISBLANK(E14)),"",D14+E14)</f>
        <v>179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128</v>
      </c>
      <c r="O14" s="18">
        <v>61</v>
      </c>
      <c r="P14" s="18">
        <v>5</v>
      </c>
      <c r="Q14" s="19">
        <f>IF(AND(ISBLANK(N14),ISBLANK(O14)),"",N14+O14)</f>
        <v>189</v>
      </c>
      <c r="R14" s="20">
        <f>IF(ISNUMBER($H14),1-$H14,"")</f>
        <v>1</v>
      </c>
      <c r="S14" s="15"/>
    </row>
    <row r="15" spans="1:19" ht="12.75" customHeight="1" thickBot="1">
      <c r="A15" s="103" t="s">
        <v>46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55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107">
        <v>15943</v>
      </c>
      <c r="B17" s="108"/>
      <c r="C17" s="26" t="s">
        <v>12</v>
      </c>
      <c r="D17" s="27">
        <f>IF(ISNUMBER($G17),SUM(D13:D16),"")</f>
        <v>285</v>
      </c>
      <c r="E17" s="28">
        <f>IF(ISNUMBER($G17),SUM(E13:E16),"")</f>
        <v>94</v>
      </c>
      <c r="F17" s="28">
        <f>IF(ISNUMBER($G17),SUM(F13:F16),"")</f>
        <v>15</v>
      </c>
      <c r="G17" s="29">
        <f>IF(SUM($G13:$G16)+SUM($Q13:$Q16)&gt;0,SUM(G13:G16),"")</f>
        <v>379</v>
      </c>
      <c r="H17" s="27">
        <f>IF(ISNUMBER($G17),SUM(H13:H16),"")</f>
        <v>1</v>
      </c>
      <c r="I17" s="110"/>
      <c r="K17" s="107">
        <v>23748</v>
      </c>
      <c r="L17" s="108"/>
      <c r="M17" s="26" t="s">
        <v>12</v>
      </c>
      <c r="N17" s="27">
        <f>IF(ISNUMBER($G17),SUM(N13:N16),"")</f>
        <v>236</v>
      </c>
      <c r="O17" s="28">
        <f>IF(ISNUMBER($G17),SUM(O13:O16),"")</f>
        <v>114</v>
      </c>
      <c r="P17" s="28">
        <f>IF(ISNUMBER($G17),SUM(P13:P16),"")</f>
        <v>11</v>
      </c>
      <c r="Q17" s="29">
        <f>IF(SUM($G13:$G16)+SUM($Q13:$Q16)&gt;0,SUM(Q13:Q16),"")</f>
        <v>350</v>
      </c>
      <c r="R17" s="27">
        <f>IF(ISNUMBER($G17),SUM(R13:R16),"")</f>
        <v>1</v>
      </c>
      <c r="S17" s="110"/>
    </row>
    <row r="18" spans="1:19" ht="12.75" customHeight="1">
      <c r="A18" s="99" t="s">
        <v>48</v>
      </c>
      <c r="B18" s="100"/>
      <c r="C18" s="10">
        <v>1</v>
      </c>
      <c r="D18" s="11">
        <v>161</v>
      </c>
      <c r="E18" s="12">
        <v>70</v>
      </c>
      <c r="F18" s="12">
        <v>2</v>
      </c>
      <c r="G18" s="13">
        <f>IF(AND(ISBLANK(D18),ISBLANK(E18)),"",D18+E18)</f>
        <v>231</v>
      </c>
      <c r="H18" s="14">
        <f>IF(OR(ISNUMBER($G18),ISNUMBER($Q18)),(SIGN(N($G18)-N($Q18))+1)/2,"")</f>
        <v>1</v>
      </c>
      <c r="I18" s="15"/>
      <c r="K18" s="99" t="s">
        <v>56</v>
      </c>
      <c r="L18" s="100"/>
      <c r="M18" s="10">
        <v>1</v>
      </c>
      <c r="N18" s="11">
        <v>131</v>
      </c>
      <c r="O18" s="12">
        <v>48</v>
      </c>
      <c r="P18" s="12">
        <v>5</v>
      </c>
      <c r="Q18" s="13">
        <f>IF(AND(ISBLANK(N18),ISBLANK(O18)),"",N18+O18)</f>
        <v>179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140</v>
      </c>
      <c r="E19" s="18">
        <v>66</v>
      </c>
      <c r="F19" s="18">
        <v>3</v>
      </c>
      <c r="G19" s="19">
        <f>IF(AND(ISBLANK(D19),ISBLANK(E19)),"",D19+E19)</f>
        <v>206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130</v>
      </c>
      <c r="O19" s="18">
        <v>62</v>
      </c>
      <c r="P19" s="18">
        <v>4</v>
      </c>
      <c r="Q19" s="19">
        <f>IF(AND(ISBLANK(N19),ISBLANK(O19)),"",N19+O19)</f>
        <v>192</v>
      </c>
      <c r="R19" s="20">
        <f>IF(ISNUMBER($H19),1-$H19,"")</f>
        <v>0</v>
      </c>
      <c r="S19" s="15"/>
    </row>
    <row r="20" spans="1:19" ht="12.75" customHeight="1" thickBot="1">
      <c r="A20" s="103" t="s">
        <v>47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57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1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0</v>
      </c>
    </row>
    <row r="22" spans="1:19" ht="15.75" customHeight="1" thickBot="1">
      <c r="A22" s="107">
        <v>13486</v>
      </c>
      <c r="B22" s="108"/>
      <c r="C22" s="26" t="s">
        <v>12</v>
      </c>
      <c r="D22" s="27">
        <f>IF(ISNUMBER($G22),SUM(D18:D21),"")</f>
        <v>301</v>
      </c>
      <c r="E22" s="28">
        <f>IF(ISNUMBER($G22),SUM(E18:E21),"")</f>
        <v>136</v>
      </c>
      <c r="F22" s="28">
        <f>IF(ISNUMBER($G22),SUM(F18:F21),"")</f>
        <v>5</v>
      </c>
      <c r="G22" s="29">
        <f>IF(SUM($G18:$G21)+SUM($Q18:$Q21)&gt;0,SUM(G18:G21),"")</f>
        <v>437</v>
      </c>
      <c r="H22" s="27">
        <f>IF(ISNUMBER($G22),SUM(H18:H21),"")</f>
        <v>2</v>
      </c>
      <c r="I22" s="110"/>
      <c r="K22" s="107">
        <v>17604</v>
      </c>
      <c r="L22" s="108"/>
      <c r="M22" s="26" t="s">
        <v>12</v>
      </c>
      <c r="N22" s="27">
        <f>IF(ISNUMBER($G22),SUM(N18:N21),"")</f>
        <v>261</v>
      </c>
      <c r="O22" s="28">
        <f>IF(ISNUMBER($G22),SUM(O18:O21),"")</f>
        <v>110</v>
      </c>
      <c r="P22" s="28">
        <f>IF(ISNUMBER($G22),SUM(P18:P21),"")</f>
        <v>9</v>
      </c>
      <c r="Q22" s="29">
        <f>IF(SUM($G18:$G21)+SUM($Q18:$Q21)&gt;0,SUM(Q18:Q21),"")</f>
        <v>371</v>
      </c>
      <c r="R22" s="27">
        <f>IF(ISNUMBER($G22),SUM(R18:R21),"")</f>
        <v>0</v>
      </c>
      <c r="S22" s="110"/>
    </row>
    <row r="23" spans="1:19" ht="12.75" customHeight="1">
      <c r="A23" s="99" t="s">
        <v>52</v>
      </c>
      <c r="B23" s="100"/>
      <c r="C23" s="10">
        <v>1</v>
      </c>
      <c r="D23" s="11">
        <v>149</v>
      </c>
      <c r="E23" s="12">
        <v>65</v>
      </c>
      <c r="F23" s="12">
        <v>3</v>
      </c>
      <c r="G23" s="13">
        <f>IF(AND(ISBLANK(D23),ISBLANK(E23)),"",D23+E23)</f>
        <v>214</v>
      </c>
      <c r="H23" s="14">
        <f>IF(OR(ISNUMBER($G23),ISNUMBER($Q23)),(SIGN(N($G23)-N($Q23))+1)/2,"")</f>
        <v>0</v>
      </c>
      <c r="I23" s="15"/>
      <c r="K23" s="99" t="s">
        <v>53</v>
      </c>
      <c r="L23" s="100"/>
      <c r="M23" s="10">
        <v>1</v>
      </c>
      <c r="N23" s="11">
        <v>145</v>
      </c>
      <c r="O23" s="12">
        <v>77</v>
      </c>
      <c r="P23" s="12">
        <v>2</v>
      </c>
      <c r="Q23" s="13">
        <f>IF(AND(ISBLANK(N23),ISBLANK(O23)),"",N23+O23)</f>
        <v>222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149</v>
      </c>
      <c r="E24" s="18">
        <v>72</v>
      </c>
      <c r="F24" s="18">
        <v>0</v>
      </c>
      <c r="G24" s="19">
        <f>IF(AND(ISBLANK(D24),ISBLANK(E24)),"",D24+E24)</f>
        <v>221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141</v>
      </c>
      <c r="O24" s="18">
        <v>53</v>
      </c>
      <c r="P24" s="18">
        <v>1</v>
      </c>
      <c r="Q24" s="19">
        <f>IF(AND(ISBLANK(N24),ISBLANK(O24)),"",N24+O24)</f>
        <v>194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58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107">
        <v>16047</v>
      </c>
      <c r="B27" s="108"/>
      <c r="C27" s="26" t="s">
        <v>12</v>
      </c>
      <c r="D27" s="27">
        <f>IF(ISNUMBER($G27),SUM(D23:D26),"")</f>
        <v>298</v>
      </c>
      <c r="E27" s="28">
        <f>IF(ISNUMBER($G27),SUM(E23:E26),"")</f>
        <v>137</v>
      </c>
      <c r="F27" s="28">
        <f>IF(ISNUMBER($G27),SUM(F23:F26),"")</f>
        <v>3</v>
      </c>
      <c r="G27" s="29">
        <f>IF(SUM($G23:$G26)+SUM($Q23:$Q26)&gt;0,SUM(G23:G26),"")</f>
        <v>435</v>
      </c>
      <c r="H27" s="27">
        <f>IF(ISNUMBER($G27),SUM(H23:H26),"")</f>
        <v>1</v>
      </c>
      <c r="I27" s="110"/>
      <c r="K27" s="107">
        <v>19402</v>
      </c>
      <c r="L27" s="108"/>
      <c r="M27" s="26" t="s">
        <v>12</v>
      </c>
      <c r="N27" s="27">
        <f>IF(ISNUMBER($G27),SUM(N23:N26),"")</f>
        <v>286</v>
      </c>
      <c r="O27" s="28">
        <f>IF(ISNUMBER($G27),SUM(O23:O26),"")</f>
        <v>130</v>
      </c>
      <c r="P27" s="28">
        <f>IF(ISNUMBER($G27),SUM(P23:P26),"")</f>
        <v>3</v>
      </c>
      <c r="Q27" s="29">
        <f>IF(SUM($G23:$G26)+SUM($Q23:$Q26)&gt;0,SUM(Q23:Q26),"")</f>
        <v>416</v>
      </c>
      <c r="R27" s="27">
        <f>IF(ISNUMBER($G27),SUM(R23:R26),"")</f>
        <v>1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1172</v>
      </c>
      <c r="E39" s="34">
        <f>IF(ISNUMBER($G39),SUM(E12,E17,E22,E27,E32,E37),"")</f>
        <v>516</v>
      </c>
      <c r="F39" s="34">
        <f>IF(ISNUMBER($G39),SUM(F12,F17,F22,F27,F32,F37),"")</f>
        <v>24</v>
      </c>
      <c r="G39" s="35">
        <f>IF(SUM($G$8:$G$37)+SUM($Q$8:$Q$37)&gt;0,SUM(G12,G17,G22,G27,G32,G37),"")</f>
        <v>1688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1059</v>
      </c>
      <c r="O39" s="34">
        <f>IF(ISNUMBER($G39),SUM(O12,O17,O22,O27,O32,O37),"")</f>
        <v>489</v>
      </c>
      <c r="P39" s="34">
        <f>IF(ISNUMBER($G39),SUM(P12,P17,P22,P27,P32,P37),"")</f>
        <v>27</v>
      </c>
      <c r="Q39" s="35">
        <f>IF(SUM($G$8:$G$37)+SUM($Q$8:$Q$37)&gt;0,SUM(Q12,Q17,Q22,Q27,Q32,Q37),"")</f>
        <v>1548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43</v>
      </c>
      <c r="D41" s="75"/>
      <c r="E41" s="75"/>
      <c r="G41" s="92"/>
      <c r="H41" s="92"/>
      <c r="I41" s="40">
        <f>IF(ISNUMBER(I$39),SUM(I11,I16,I21,I26,I31,I36,I39),"")</f>
        <v>6</v>
      </c>
      <c r="K41" s="38"/>
      <c r="L41" s="39" t="s">
        <v>22</v>
      </c>
      <c r="M41" s="75" t="s">
        <v>60</v>
      </c>
      <c r="N41" s="75"/>
      <c r="O41" s="75"/>
      <c r="Q41" s="92" t="s">
        <v>16</v>
      </c>
      <c r="R41" s="92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42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– TJ Nové Město na Moravě</v>
      </c>
    </row>
    <row r="46" spans="2:11" ht="19.5" customHeight="1">
      <c r="B46" s="2" t="s">
        <v>31</v>
      </c>
      <c r="C46" s="95" t="s">
        <v>44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0.44097222222222227</v>
      </c>
      <c r="D47" s="98"/>
      <c r="I47" s="2" t="s">
        <v>34</v>
      </c>
      <c r="J47" s="98">
        <v>8</v>
      </c>
      <c r="K47" s="98"/>
      <c r="P47" s="2" t="s">
        <v>35</v>
      </c>
      <c r="Q47" s="93">
        <v>42610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41958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2013-11-02T10:35:51Z</cp:lastPrinted>
  <dcterms:created xsi:type="dcterms:W3CDTF">2005-07-26T20:23:27Z</dcterms:created>
  <dcterms:modified xsi:type="dcterms:W3CDTF">2014-11-15T13:32:58Z</dcterms:modified>
  <cp:category/>
  <cp:version/>
  <cp:contentType/>
  <cp:contentStatus/>
</cp:coreProperties>
</file>