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kh-Usti" sheetId="1" r:id="rId1"/>
    <sheet name="Dac-CB" sheetId="2" r:id="rId2"/>
    <sheet name="Ner-nb" sheetId="3" r:id="rId3"/>
    <sheet name="Duch-Ben" sheetId="4" r:id="rId4"/>
  </sheets>
  <definedNames>
    <definedName name="_xlnm.Print_Area" localSheetId="3">'Duch-Ben'!$A$1:$S$67</definedName>
  </definedNames>
  <calcPr fullCalcOnLoad="1"/>
</workbook>
</file>

<file path=xl/sharedStrings.xml><?xml version="1.0" encoding="utf-8"?>
<sst xmlns="http://schemas.openxmlformats.org/spreadsheetml/2006/main" count="452" uniqueCount="162">
  <si>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</si>
  <si>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</si>
  <si>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</si>
  <si>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</si>
  <si>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</si>
  <si>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</si>
  <si>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</si>
  <si>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</si>
  <si>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</si>
  <si>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</si>
  <si>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</si>
  <si>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</si>
  <si>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</si>
  <si>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</si>
  <si>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</si>
  <si>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</si>
  <si>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</si>
  <si>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</si>
  <si>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</si>
  <si>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</si>
  <si>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</si>
  <si>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</si>
  <si>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</si>
  <si>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</si>
  <si>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</si>
  <si>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</si>
  <si>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</si>
  <si>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</si>
  <si>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</si>
  <si>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</si>
  <si>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</si>
  <si>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</si>
  <si>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</si>
  <si>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</si>
  <si>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</si>
  <si>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</si>
  <si>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</si>
  <si>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</si>
  <si>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</si>
  <si>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Duchcov</t>
  </si>
  <si>
    <t>Alena</t>
  </si>
  <si>
    <t>Holecová</t>
  </si>
  <si>
    <t>Magdalena</t>
  </si>
  <si>
    <t>TJ SOKOL DUCHCOV</t>
  </si>
  <si>
    <t>Hofmanová</t>
  </si>
  <si>
    <t>Markéta</t>
  </si>
  <si>
    <t>Šmídová</t>
  </si>
  <si>
    <t>Kolaříková</t>
  </si>
  <si>
    <t>Adéla</t>
  </si>
  <si>
    <t>Svobodová</t>
  </si>
  <si>
    <t>Růžena</t>
  </si>
  <si>
    <t>Zvěřinová Jana</t>
  </si>
  <si>
    <t>II/0287</t>
  </si>
  <si>
    <t>nebyly</t>
  </si>
  <si>
    <t>Koutníková</t>
  </si>
  <si>
    <t>Simona</t>
  </si>
  <si>
    <t>Koutníková Simona</t>
  </si>
  <si>
    <t>Černá</t>
  </si>
  <si>
    <t>Boučková Iva</t>
  </si>
  <si>
    <t>TJ SOKOL BENEŠOV</t>
  </si>
  <si>
    <t>Kočová</t>
  </si>
  <si>
    <t>Yvona</t>
  </si>
  <si>
    <t>Reinbergerová</t>
  </si>
  <si>
    <t>Jitka</t>
  </si>
  <si>
    <t>Seifertová</t>
  </si>
  <si>
    <t>Daniela</t>
  </si>
  <si>
    <t>Dvořáková</t>
  </si>
  <si>
    <t>Dominika</t>
  </si>
  <si>
    <t>Kotorová</t>
  </si>
  <si>
    <t>Dita</t>
  </si>
  <si>
    <t>Marcela</t>
  </si>
  <si>
    <t>Černá Marcela</t>
  </si>
  <si>
    <t>Drábková Jitka</t>
  </si>
  <si>
    <t>Seifertová Daniela</t>
  </si>
  <si>
    <t>Přešlap - žlutá karta - 41 hod Seifertová Daniela č. 16296</t>
  </si>
  <si>
    <t>5.2. 2011 Zvěřinová Jana</t>
  </si>
  <si>
    <t>Hofmanová Markéta</t>
  </si>
  <si>
    <t>U 107 hodu - hráčka TJ Sokol Duchcov - Iva Boučková č. 13415 - pro zranění - 10 minut na ošetření (nevolnost) - nedohrála.</t>
  </si>
  <si>
    <t>Kosmonosy</t>
  </si>
  <si>
    <t>TJ Neratovice</t>
  </si>
  <si>
    <t>TJ Jiskra Nová Bystřice</t>
  </si>
  <si>
    <t>Fukačová</t>
  </si>
  <si>
    <t>Vrecková</t>
  </si>
  <si>
    <t>Jaroslava</t>
  </si>
  <si>
    <t>Lucie</t>
  </si>
  <si>
    <t>Holubová</t>
  </si>
  <si>
    <t>Legátová</t>
  </si>
  <si>
    <t>Andrea</t>
  </si>
  <si>
    <t>Jechová</t>
  </si>
  <si>
    <t>Soukupová</t>
  </si>
  <si>
    <t>Petra</t>
  </si>
  <si>
    <t>Lenka</t>
  </si>
  <si>
    <t>Dvorská</t>
  </si>
  <si>
    <t>Budošová</t>
  </si>
  <si>
    <t>Eva</t>
  </si>
  <si>
    <t>Radka</t>
  </si>
  <si>
    <t>Baudyšová</t>
  </si>
  <si>
    <t>Zdenka</t>
  </si>
  <si>
    <t>Veronika</t>
  </si>
  <si>
    <t>Landová</t>
  </si>
  <si>
    <t>Filakovská</t>
  </si>
  <si>
    <t>Gabriela</t>
  </si>
  <si>
    <t>Landová Eva</t>
  </si>
  <si>
    <t>Baudyšová Veronika</t>
  </si>
  <si>
    <t>Vacek Josef</t>
  </si>
  <si>
    <t>II/0078</t>
  </si>
  <si>
    <t>31.07.2012</t>
  </si>
  <si>
    <t xml:space="preserve">05.02.2011, </t>
  </si>
  <si>
    <t xml:space="preserve"> Centropen  Dačice</t>
  </si>
  <si>
    <t xml:space="preserve">  T J  Centropen Dačice</t>
  </si>
  <si>
    <t xml:space="preserve">   T J Loko  České  Budějovice</t>
  </si>
  <si>
    <t>KOPEČNÁ</t>
  </si>
  <si>
    <t>ZÁBRANSKÁ</t>
  </si>
  <si>
    <t>Michaela</t>
  </si>
  <si>
    <t>MARKOVÁ</t>
  </si>
  <si>
    <t>ŠTRUPLOVÁ</t>
  </si>
  <si>
    <t>Pavlína</t>
  </si>
  <si>
    <t>Zdena</t>
  </si>
  <si>
    <t>ŠTIBICHOVÁ</t>
  </si>
  <si>
    <t>KULOVÁ</t>
  </si>
  <si>
    <t>MATULOVÁ</t>
  </si>
  <si>
    <t>ŠIMKOVÁ</t>
  </si>
  <si>
    <t>Jana</t>
  </si>
  <si>
    <t>PROCHÁZKOVÁ</t>
  </si>
  <si>
    <t>VONDRUŠOVÁ</t>
  </si>
  <si>
    <t>Valerie</t>
  </si>
  <si>
    <t>Miroslava</t>
  </si>
  <si>
    <t>KOVÁŘOVÁ</t>
  </si>
  <si>
    <t>NOVÁKOVÁ</t>
  </si>
  <si>
    <t>Jindra</t>
  </si>
  <si>
    <t>Ludmila</t>
  </si>
  <si>
    <t>Procházková</t>
  </si>
  <si>
    <t>Čampulová</t>
  </si>
  <si>
    <t xml:space="preserve">  Miloslav  Buček</t>
  </si>
  <si>
    <t xml:space="preserve">  II / 0374</t>
  </si>
  <si>
    <t xml:space="preserve">  17.8. 2012</t>
  </si>
  <si>
    <t xml:space="preserve">  Valerie Procházková dosáhla nového rekordu drach 592 poražených kuželek.  Také padl nový rekord družstva  3 204 poražených kuželek. </t>
  </si>
  <si>
    <t xml:space="preserve">   5. 2. 2011</t>
  </si>
  <si>
    <t>TJ Sparta Kutná Hora</t>
  </si>
  <si>
    <t>TJ Lokomotiva Ústí nad Labem</t>
  </si>
  <si>
    <t>Kopecká</t>
  </si>
  <si>
    <t>Čiháková</t>
  </si>
  <si>
    <t>Ivana</t>
  </si>
  <si>
    <t>Adamcová</t>
  </si>
  <si>
    <t>Davídková</t>
  </si>
  <si>
    <t>Marie</t>
  </si>
  <si>
    <t>Martina</t>
  </si>
  <si>
    <t>Bulíčková</t>
  </si>
  <si>
    <t>Jandíková</t>
  </si>
  <si>
    <t>Barborová</t>
  </si>
  <si>
    <t>Balzerová</t>
  </si>
  <si>
    <t>Hana</t>
  </si>
  <si>
    <t>Odstrčilová</t>
  </si>
  <si>
    <t>Tereza</t>
  </si>
  <si>
    <t>Renková</t>
  </si>
  <si>
    <t>Březinová</t>
  </si>
  <si>
    <t>Barborová Hana</t>
  </si>
  <si>
    <t>Březinová Ivana</t>
  </si>
  <si>
    <t>Dus Petr</t>
  </si>
  <si>
    <t>II/0212</t>
  </si>
  <si>
    <t>13.00</t>
  </si>
  <si>
    <t>16.00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</si>
</sst>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0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138</v>
      </c>
      <c r="M1" s="100"/>
      <c r="N1" s="100"/>
      <c r="O1" s="101" t="s">
        <v>37</v>
      </c>
      <c r="P1" s="101"/>
      <c r="Q1" s="102">
        <v>40579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138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139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140</v>
      </c>
      <c r="B8" s="78"/>
      <c r="C8" s="10">
        <v>1</v>
      </c>
      <c r="D8" s="11">
        <v>103</v>
      </c>
      <c r="E8" s="12">
        <v>35</v>
      </c>
      <c r="F8" s="12">
        <v>1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77" t="s">
        <v>141</v>
      </c>
      <c r="L8" s="78"/>
      <c r="M8" s="10">
        <v>1</v>
      </c>
      <c r="N8" s="11">
        <v>82</v>
      </c>
      <c r="O8" s="12">
        <v>36</v>
      </c>
      <c r="P8" s="12">
        <v>3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75</v>
      </c>
      <c r="E9" s="18">
        <v>31</v>
      </c>
      <c r="F9" s="18">
        <v>4</v>
      </c>
      <c r="G9" s="19">
        <f>IF(AND(ISBLANK(D9),ISBLANK(E9)),"",D9+E9)</f>
        <v>106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87</v>
      </c>
      <c r="O9" s="18">
        <v>44</v>
      </c>
      <c r="P9" s="18">
        <v>2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71" t="s">
        <v>142</v>
      </c>
      <c r="B10" s="72"/>
      <c r="C10" s="16">
        <v>3</v>
      </c>
      <c r="D10" s="17">
        <v>81</v>
      </c>
      <c r="E10" s="18">
        <v>35</v>
      </c>
      <c r="F10" s="18">
        <v>1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71" t="s">
        <v>84</v>
      </c>
      <c r="L10" s="72"/>
      <c r="M10" s="16">
        <v>3</v>
      </c>
      <c r="N10" s="17">
        <v>92</v>
      </c>
      <c r="O10" s="18">
        <v>61</v>
      </c>
      <c r="P10" s="18">
        <v>1</v>
      </c>
      <c r="Q10" s="19">
        <f>IF(AND(ISBLANK(N10),ISBLANK(O10)),"",N10+O10)</f>
        <v>153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92</v>
      </c>
      <c r="E11" s="23">
        <v>36</v>
      </c>
      <c r="F11" s="23">
        <v>3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84</v>
      </c>
      <c r="O11" s="23">
        <v>35</v>
      </c>
      <c r="P11" s="23">
        <v>4</v>
      </c>
      <c r="Q11" s="24">
        <f>IF(AND(ISBLANK(N11),ISBLANK(O11)),"",N11+O11)</f>
        <v>119</v>
      </c>
      <c r="R11" s="25">
        <f>IF(ISNUMBER($H11),1-$H11,"")</f>
        <v>0</v>
      </c>
      <c r="S11" s="75">
        <f>IF(ISNUMBER($I11),1-$I11,"")</f>
        <v>1</v>
      </c>
    </row>
    <row r="12" spans="1:19" ht="15.75" customHeight="1" thickBot="1">
      <c r="A12" s="81">
        <v>1957</v>
      </c>
      <c r="B12" s="82"/>
      <c r="C12" s="26" t="s">
        <v>12</v>
      </c>
      <c r="D12" s="27">
        <f>IF(ISNUMBER($G12),SUM(D8:D11),"")</f>
        <v>351</v>
      </c>
      <c r="E12" s="28">
        <f>IF(ISNUMBER($G12),SUM(E8:E11),"")</f>
        <v>137</v>
      </c>
      <c r="F12" s="28">
        <f>IF(ISNUMBER($G12),SUM(F8:F11),"")</f>
        <v>9</v>
      </c>
      <c r="G12" s="29">
        <f>IF(SUM($G8:$G11)+SUM($Q8:$Q11)&gt;0,SUM(G8:G11),"")</f>
        <v>488</v>
      </c>
      <c r="H12" s="27">
        <f>IF(ISNUMBER($G12),SUM(H8:H11),"")</f>
        <v>2</v>
      </c>
      <c r="I12" s="76"/>
      <c r="K12" s="81">
        <v>17028</v>
      </c>
      <c r="L12" s="82"/>
      <c r="M12" s="26" t="s">
        <v>12</v>
      </c>
      <c r="N12" s="27">
        <f>IF(ISNUMBER($G12),SUM(N8:N11),"")</f>
        <v>345</v>
      </c>
      <c r="O12" s="28">
        <f>IF(ISNUMBER($G12),SUM(O8:O11),"")</f>
        <v>176</v>
      </c>
      <c r="P12" s="28">
        <f>IF(ISNUMBER($G12),SUM(P8:P11),"")</f>
        <v>10</v>
      </c>
      <c r="Q12" s="29">
        <f>IF(SUM($G8:$G11)+SUM($Q8:$Q11)&gt;0,SUM(Q8:Q11),"")</f>
        <v>521</v>
      </c>
      <c r="R12" s="27">
        <f>IF(ISNUMBER($G12),SUM(R8:R11),"")</f>
        <v>2</v>
      </c>
      <c r="S12" s="76"/>
    </row>
    <row r="13" spans="1:19" ht="12.75" customHeight="1">
      <c r="A13" s="77" t="s">
        <v>143</v>
      </c>
      <c r="B13" s="78"/>
      <c r="C13" s="10">
        <v>1</v>
      </c>
      <c r="D13" s="11">
        <v>93</v>
      </c>
      <c r="E13" s="12">
        <v>36</v>
      </c>
      <c r="F13" s="12">
        <v>2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77" t="s">
        <v>144</v>
      </c>
      <c r="L13" s="78"/>
      <c r="M13" s="10">
        <v>1</v>
      </c>
      <c r="N13" s="11">
        <v>75</v>
      </c>
      <c r="O13" s="12">
        <v>44</v>
      </c>
      <c r="P13" s="12">
        <v>1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81</v>
      </c>
      <c r="E14" s="18">
        <v>43</v>
      </c>
      <c r="F14" s="18">
        <v>3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78</v>
      </c>
      <c r="O14" s="18">
        <v>34</v>
      </c>
      <c r="P14" s="18">
        <v>4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71" t="s">
        <v>145</v>
      </c>
      <c r="B15" s="72"/>
      <c r="C15" s="16">
        <v>3</v>
      </c>
      <c r="D15" s="17">
        <v>88</v>
      </c>
      <c r="E15" s="18">
        <v>36</v>
      </c>
      <c r="F15" s="18">
        <v>0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71" t="s">
        <v>146</v>
      </c>
      <c r="L15" s="72"/>
      <c r="M15" s="16">
        <v>3</v>
      </c>
      <c r="N15" s="17">
        <v>82</v>
      </c>
      <c r="O15" s="18">
        <v>32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86</v>
      </c>
      <c r="E16" s="23">
        <v>40</v>
      </c>
      <c r="F16" s="23">
        <v>2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79</v>
      </c>
      <c r="O16" s="23">
        <v>26</v>
      </c>
      <c r="P16" s="23">
        <v>5</v>
      </c>
      <c r="Q16" s="24">
        <f>IF(AND(ISBLANK(N16),ISBLANK(O16)),"",N16+O16)</f>
        <v>105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1956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155</v>
      </c>
      <c r="F17" s="28">
        <f>IF(ISNUMBER($G17),SUM(F13:F16),"")</f>
        <v>7</v>
      </c>
      <c r="G17" s="29">
        <f>IF(SUM($G13:$G16)+SUM($Q13:$Q16)&gt;0,SUM(G13:G16),"")</f>
        <v>503</v>
      </c>
      <c r="H17" s="27">
        <f>IF(ISNUMBER($G17),SUM(H13:H16),"")</f>
        <v>4</v>
      </c>
      <c r="I17" s="76"/>
      <c r="K17" s="81">
        <v>17038</v>
      </c>
      <c r="L17" s="82"/>
      <c r="M17" s="26" t="s">
        <v>12</v>
      </c>
      <c r="N17" s="27">
        <f>IF(ISNUMBER($G17),SUM(N13:N16),"")</f>
        <v>314</v>
      </c>
      <c r="O17" s="28">
        <f>IF(ISNUMBER($G17),SUM(O13:O16),"")</f>
        <v>136</v>
      </c>
      <c r="P17" s="28">
        <f>IF(ISNUMBER($G17),SUM(P13:P16),"")</f>
        <v>13</v>
      </c>
      <c r="Q17" s="29">
        <f>IF(SUM($G13:$G16)+SUM($Q13:$Q16)&gt;0,SUM(Q13:Q16),"")</f>
        <v>450</v>
      </c>
      <c r="R17" s="27">
        <f>IF(ISNUMBER($G17),SUM(R13:R16),"")</f>
        <v>0</v>
      </c>
      <c r="S17" s="76"/>
    </row>
    <row r="18" spans="1:19" ht="12.75" customHeight="1">
      <c r="A18" s="77" t="s">
        <v>147</v>
      </c>
      <c r="B18" s="78"/>
      <c r="C18" s="10">
        <v>1</v>
      </c>
      <c r="D18" s="11">
        <v>84</v>
      </c>
      <c r="E18" s="12">
        <v>49</v>
      </c>
      <c r="F18" s="12">
        <v>0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77" t="s">
        <v>148</v>
      </c>
      <c r="L18" s="78"/>
      <c r="M18" s="10">
        <v>1</v>
      </c>
      <c r="N18" s="11">
        <v>82</v>
      </c>
      <c r="O18" s="12">
        <v>43</v>
      </c>
      <c r="P18" s="12">
        <v>2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94</v>
      </c>
      <c r="E19" s="18">
        <v>45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77</v>
      </c>
      <c r="O19" s="18">
        <v>44</v>
      </c>
      <c r="P19" s="18">
        <v>0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71" t="s">
        <v>63</v>
      </c>
      <c r="B20" s="72"/>
      <c r="C20" s="16">
        <v>3</v>
      </c>
      <c r="D20" s="17">
        <v>98</v>
      </c>
      <c r="E20" s="18">
        <v>41</v>
      </c>
      <c r="F20" s="18">
        <v>0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1" t="s">
        <v>94</v>
      </c>
      <c r="L20" s="72"/>
      <c r="M20" s="16">
        <v>3</v>
      </c>
      <c r="N20" s="17">
        <v>84</v>
      </c>
      <c r="O20" s="18">
        <v>41</v>
      </c>
      <c r="P20" s="18">
        <v>0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98</v>
      </c>
      <c r="E21" s="23">
        <v>35</v>
      </c>
      <c r="F21" s="23">
        <v>2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86</v>
      </c>
      <c r="O21" s="23">
        <v>43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6001</v>
      </c>
      <c r="B22" s="82"/>
      <c r="C22" s="26" t="s">
        <v>12</v>
      </c>
      <c r="D22" s="27">
        <f>IF(ISNUMBER($G22),SUM(D18:D21),"")</f>
        <v>374</v>
      </c>
      <c r="E22" s="28">
        <f>IF(ISNUMBER($G22),SUM(E18:E21),"")</f>
        <v>170</v>
      </c>
      <c r="F22" s="28">
        <f>IF(ISNUMBER($G22),SUM(F18:F21),"")</f>
        <v>2</v>
      </c>
      <c r="G22" s="29">
        <f>IF(SUM($G18:$G21)+SUM($Q18:$Q21)&gt;0,SUM(G18:G21),"")</f>
        <v>544</v>
      </c>
      <c r="H22" s="27">
        <f>IF(ISNUMBER($G22),SUM(H18:H21),"")</f>
        <v>4</v>
      </c>
      <c r="I22" s="76"/>
      <c r="K22" s="81">
        <v>3893</v>
      </c>
      <c r="L22" s="82"/>
      <c r="M22" s="26" t="s">
        <v>12</v>
      </c>
      <c r="N22" s="27">
        <f>IF(ISNUMBER($G22),SUM(N18:N21),"")</f>
        <v>329</v>
      </c>
      <c r="O22" s="28">
        <f>IF(ISNUMBER($G22),SUM(O18:O21),"")</f>
        <v>171</v>
      </c>
      <c r="P22" s="28">
        <f>IF(ISNUMBER($G22),SUM(P18:P21),"")</f>
        <v>3</v>
      </c>
      <c r="Q22" s="29">
        <f>IF(SUM($G18:$G21)+SUM($Q18:$Q21)&gt;0,SUM(Q18:Q21),"")</f>
        <v>500</v>
      </c>
      <c r="R22" s="27">
        <f>IF(ISNUMBER($G22),SUM(R18:R21),"")</f>
        <v>0</v>
      </c>
      <c r="S22" s="76"/>
    </row>
    <row r="23" spans="1:19" ht="12.75" customHeight="1">
      <c r="A23" s="77" t="s">
        <v>149</v>
      </c>
      <c r="B23" s="78"/>
      <c r="C23" s="10">
        <v>1</v>
      </c>
      <c r="D23" s="11">
        <v>82</v>
      </c>
      <c r="E23" s="12">
        <v>33</v>
      </c>
      <c r="F23" s="12">
        <v>2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77" t="s">
        <v>150</v>
      </c>
      <c r="L23" s="78"/>
      <c r="M23" s="10">
        <v>1</v>
      </c>
      <c r="N23" s="11">
        <v>93</v>
      </c>
      <c r="O23" s="12">
        <v>33</v>
      </c>
      <c r="P23" s="12">
        <v>1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53</v>
      </c>
      <c r="F24" s="18">
        <v>1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82</v>
      </c>
      <c r="O24" s="18">
        <v>51</v>
      </c>
      <c r="P24" s="18">
        <v>0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71" t="s">
        <v>151</v>
      </c>
      <c r="B25" s="72"/>
      <c r="C25" s="16">
        <v>3</v>
      </c>
      <c r="D25" s="17">
        <v>85</v>
      </c>
      <c r="E25" s="18">
        <v>50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0</v>
      </c>
      <c r="I25" s="15"/>
      <c r="K25" s="71" t="s">
        <v>122</v>
      </c>
      <c r="L25" s="72"/>
      <c r="M25" s="16">
        <v>3</v>
      </c>
      <c r="N25" s="17">
        <v>92</v>
      </c>
      <c r="O25" s="18">
        <v>45</v>
      </c>
      <c r="P25" s="18">
        <v>1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81</v>
      </c>
      <c r="E26" s="23">
        <v>33</v>
      </c>
      <c r="F26" s="23">
        <v>2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87</v>
      </c>
      <c r="O26" s="23">
        <v>45</v>
      </c>
      <c r="P26" s="23">
        <v>1</v>
      </c>
      <c r="Q26" s="24">
        <f>IF(AND(ISBLANK(N26),ISBLANK(O26)),"",N26+O26)</f>
        <v>132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1962</v>
      </c>
      <c r="B27" s="82"/>
      <c r="C27" s="26" t="s">
        <v>12</v>
      </c>
      <c r="D27" s="27">
        <f>IF(ISNUMBER($G27),SUM(D23:D26),"")</f>
        <v>336</v>
      </c>
      <c r="E27" s="28">
        <f>IF(ISNUMBER($G27),SUM(E23:E26),"")</f>
        <v>169</v>
      </c>
      <c r="F27" s="28">
        <f>IF(ISNUMBER($G27),SUM(F23:F26),"")</f>
        <v>6</v>
      </c>
      <c r="G27" s="29">
        <f>IF(SUM($G23:$G26)+SUM($Q23:$Q26)&gt;0,SUM(G23:G26),"")</f>
        <v>505</v>
      </c>
      <c r="H27" s="27">
        <f>IF(ISNUMBER($G27),SUM(H23:H26),"")</f>
        <v>1</v>
      </c>
      <c r="I27" s="76"/>
      <c r="K27" s="81">
        <v>10004</v>
      </c>
      <c r="L27" s="82"/>
      <c r="M27" s="26" t="s">
        <v>12</v>
      </c>
      <c r="N27" s="27">
        <f>IF(ISNUMBER($G27),SUM(N23:N26),"")</f>
        <v>354</v>
      </c>
      <c r="O27" s="28">
        <f>IF(ISNUMBER($G27),SUM(O23:O26),"")</f>
        <v>174</v>
      </c>
      <c r="P27" s="28">
        <f>IF(ISNUMBER($G27),SUM(P23:P26),"")</f>
        <v>3</v>
      </c>
      <c r="Q27" s="29">
        <f>IF(SUM($G23:$G26)+SUM($Q23:$Q26)&gt;0,SUM(Q23:Q26),"")</f>
        <v>528</v>
      </c>
      <c r="R27" s="27">
        <f>IF(ISNUMBER($G27),SUM(R23:R26),"")</f>
        <v>3</v>
      </c>
      <c r="S27" s="76"/>
    </row>
    <row r="28" spans="1:19" ht="12.75" customHeight="1">
      <c r="A28" s="77" t="s">
        <v>140</v>
      </c>
      <c r="B28" s="78"/>
      <c r="C28" s="10">
        <v>1</v>
      </c>
      <c r="D28" s="11">
        <v>86</v>
      </c>
      <c r="E28" s="12">
        <v>44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77" t="s">
        <v>152</v>
      </c>
      <c r="L28" s="78"/>
      <c r="M28" s="10">
        <v>1</v>
      </c>
      <c r="N28" s="11">
        <v>95</v>
      </c>
      <c r="O28" s="12">
        <v>44</v>
      </c>
      <c r="P28" s="12">
        <v>2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81</v>
      </c>
      <c r="E29" s="18">
        <v>45</v>
      </c>
      <c r="F29" s="18">
        <v>1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88</v>
      </c>
      <c r="O29" s="18">
        <v>44</v>
      </c>
      <c r="P29" s="18">
        <v>0</v>
      </c>
      <c r="Q29" s="19">
        <f>IF(AND(ISBLANK(N29),ISBLANK(O29)),"",N29+O29)</f>
        <v>132</v>
      </c>
      <c r="R29" s="20">
        <f>IF(ISNUMBER($H29),1-$H29,"")</f>
        <v>1</v>
      </c>
      <c r="S29" s="15"/>
    </row>
    <row r="30" spans="1:19" ht="12.75" customHeight="1" thickBot="1">
      <c r="A30" s="71" t="s">
        <v>45</v>
      </c>
      <c r="B30" s="72"/>
      <c r="C30" s="16">
        <v>3</v>
      </c>
      <c r="D30" s="17">
        <v>80</v>
      </c>
      <c r="E30" s="18">
        <v>35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1" t="s">
        <v>153</v>
      </c>
      <c r="L30" s="72"/>
      <c r="M30" s="16">
        <v>3</v>
      </c>
      <c r="N30" s="17">
        <v>92</v>
      </c>
      <c r="O30" s="18">
        <v>34</v>
      </c>
      <c r="P30" s="18">
        <v>1</v>
      </c>
      <c r="Q30" s="19">
        <f>IF(AND(ISBLANK(N30),ISBLANK(O30)),"",N30+O30)</f>
        <v>126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89</v>
      </c>
      <c r="E31" s="23">
        <v>51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86</v>
      </c>
      <c r="O31" s="23">
        <v>42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75">
        <f>IF(ISNUMBER($I31),1-$I31,"")</f>
        <v>1</v>
      </c>
    </row>
    <row r="32" spans="1:19" ht="15.75" customHeight="1" thickBot="1">
      <c r="A32" s="81">
        <v>12553</v>
      </c>
      <c r="B32" s="82"/>
      <c r="C32" s="26" t="s">
        <v>12</v>
      </c>
      <c r="D32" s="27">
        <f>IF(ISNUMBER($G32),SUM(D28:D31),"")</f>
        <v>336</v>
      </c>
      <c r="E32" s="28">
        <f>IF(ISNUMBER($G32),SUM(E28:E31),"")</f>
        <v>175</v>
      </c>
      <c r="F32" s="28">
        <f>IF(ISNUMBER($G32),SUM(F28:F31),"")</f>
        <v>4</v>
      </c>
      <c r="G32" s="29">
        <f>IF(SUM($G28:$G31)+SUM($Q28:$Q31)&gt;0,SUM(G28:G31),"")</f>
        <v>511</v>
      </c>
      <c r="H32" s="27">
        <f>IF(ISNUMBER($G32),SUM(H28:H31),"")</f>
        <v>1</v>
      </c>
      <c r="I32" s="76"/>
      <c r="K32" s="81">
        <v>18177</v>
      </c>
      <c r="L32" s="82"/>
      <c r="M32" s="26" t="s">
        <v>12</v>
      </c>
      <c r="N32" s="27">
        <f>IF(ISNUMBER($G32),SUM(N28:N31),"")</f>
        <v>361</v>
      </c>
      <c r="O32" s="28">
        <f>IF(ISNUMBER($G32),SUM(O28:O31),"")</f>
        <v>164</v>
      </c>
      <c r="P32" s="28">
        <f>IF(ISNUMBER($G32),SUM(P28:P31),"")</f>
        <v>4</v>
      </c>
      <c r="Q32" s="29">
        <f>IF(SUM($G28:$G31)+SUM($Q28:$Q31)&gt;0,SUM(Q28:Q31),"")</f>
        <v>525</v>
      </c>
      <c r="R32" s="27">
        <f>IF(ISNUMBER($G32),SUM(R28:R31),"")</f>
        <v>3</v>
      </c>
      <c r="S32" s="76"/>
    </row>
    <row r="33" spans="1:19" ht="12.75" customHeight="1">
      <c r="A33" s="77" t="s">
        <v>154</v>
      </c>
      <c r="B33" s="78"/>
      <c r="C33" s="10">
        <v>1</v>
      </c>
      <c r="D33" s="11">
        <v>92</v>
      </c>
      <c r="E33" s="12">
        <v>39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77" t="s">
        <v>155</v>
      </c>
      <c r="L33" s="78"/>
      <c r="M33" s="10">
        <v>1</v>
      </c>
      <c r="N33" s="11">
        <v>97</v>
      </c>
      <c r="O33" s="12">
        <v>44</v>
      </c>
      <c r="P33" s="12">
        <v>2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84</v>
      </c>
      <c r="E34" s="18">
        <v>43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91</v>
      </c>
      <c r="O34" s="18">
        <v>45</v>
      </c>
      <c r="P34" s="18">
        <v>1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71" t="s">
        <v>94</v>
      </c>
      <c r="B35" s="72"/>
      <c r="C35" s="16">
        <v>3</v>
      </c>
      <c r="D35" s="17">
        <v>90</v>
      </c>
      <c r="E35" s="18">
        <v>45</v>
      </c>
      <c r="F35" s="18">
        <v>2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71" t="s">
        <v>142</v>
      </c>
      <c r="L35" s="72"/>
      <c r="M35" s="16">
        <v>3</v>
      </c>
      <c r="N35" s="17">
        <v>83</v>
      </c>
      <c r="O35" s="18">
        <v>36</v>
      </c>
      <c r="P35" s="18">
        <v>3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82</v>
      </c>
      <c r="E36" s="23">
        <v>41</v>
      </c>
      <c r="F36" s="23">
        <v>0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97</v>
      </c>
      <c r="O36" s="23">
        <v>45</v>
      </c>
      <c r="P36" s="23">
        <v>1</v>
      </c>
      <c r="Q36" s="24">
        <f>IF(AND(ISBLANK(N36),ISBLANK(O36)),"",N36+O36)</f>
        <v>142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17029</v>
      </c>
      <c r="B37" s="82"/>
      <c r="C37" s="26" t="s">
        <v>12</v>
      </c>
      <c r="D37" s="27">
        <f>IF(ISNUMBER($G37),SUM(D33:D36),"")</f>
        <v>348</v>
      </c>
      <c r="E37" s="28">
        <f>IF(ISNUMBER($G37),SUM(E33:E36),"")</f>
        <v>168</v>
      </c>
      <c r="F37" s="28">
        <f>IF(ISNUMBER($G37),SUM(F33:F36),"")</f>
        <v>3</v>
      </c>
      <c r="G37" s="29">
        <f>IF(SUM($G33:$G36)+SUM($Q33:$Q36)&gt;0,SUM(G33:G36),"")</f>
        <v>516</v>
      </c>
      <c r="H37" s="27">
        <f>IF(ISNUMBER($G37),SUM(H33:H36),"")</f>
        <v>1</v>
      </c>
      <c r="I37" s="76"/>
      <c r="K37" s="81">
        <v>9938</v>
      </c>
      <c r="L37" s="82"/>
      <c r="M37" s="26" t="s">
        <v>12</v>
      </c>
      <c r="N37" s="27">
        <f>IF(ISNUMBER($G37),SUM(N33:N36),"")</f>
        <v>368</v>
      </c>
      <c r="O37" s="28">
        <f>IF(ISNUMBER($G37),SUM(O33:O36),"")</f>
        <v>170</v>
      </c>
      <c r="P37" s="28">
        <f>IF(ISNUMBER($G37),SUM(P33:P36),"")</f>
        <v>7</v>
      </c>
      <c r="Q37" s="29">
        <f>IF(SUM($G33:$G36)+SUM($Q33:$Q36)&gt;0,SUM(Q33:Q36),"")</f>
        <v>538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2093</v>
      </c>
      <c r="E39" s="34">
        <f>IF(ISNUMBER($G39),SUM(E12,E17,E22,E27,E32,E37),"")</f>
        <v>974</v>
      </c>
      <c r="F39" s="34">
        <f>IF(ISNUMBER($G39),SUM(F12,F17,F22,F27,F32,F37),"")</f>
        <v>31</v>
      </c>
      <c r="G39" s="35">
        <f>IF(SUM($G$8:$G$37)+SUM($Q$8:$Q$37)&gt;0,SUM(G12,G17,G22,G27,G32,G37),"")</f>
        <v>3067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2071</v>
      </c>
      <c r="O39" s="34">
        <f>IF(ISNUMBER($G39),SUM(O12,O17,O22,O27,O32,O37),"")</f>
        <v>991</v>
      </c>
      <c r="P39" s="34">
        <f>IF(ISNUMBER($G39),SUM(P12,P17,P22,P27,P32,P37),"")</f>
        <v>40</v>
      </c>
      <c r="Q39" s="35">
        <f>IF(SUM($G$8:$G$37)+SUM($Q$8:$Q$37)&gt;0,SUM(Q12,Q17,Q22,Q27,Q32,Q37),"")</f>
        <v>3062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156</v>
      </c>
      <c r="D41" s="125"/>
      <c r="E41" s="125"/>
      <c r="G41" s="104"/>
      <c r="H41" s="104"/>
      <c r="I41" s="39">
        <f>IF(ISNUMBER(I$39),SUM(I11,I16,I21,I26,I31,I36,I39),"")</f>
        <v>4</v>
      </c>
      <c r="K41" s="38"/>
      <c r="L41" s="42" t="s">
        <v>22</v>
      </c>
      <c r="M41" s="125" t="s">
        <v>157</v>
      </c>
      <c r="N41" s="125"/>
      <c r="O41" s="125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158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159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Lokomotiva Ústí nad Labem</v>
      </c>
    </row>
    <row r="46" spans="2:11" ht="19.5" customHeight="1">
      <c r="B46" s="2" t="s">
        <v>31</v>
      </c>
      <c r="C46" s="113" t="s">
        <v>160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6" t="s">
        <v>161</v>
      </c>
      <c r="D47" s="116"/>
      <c r="I47" s="2" t="s">
        <v>34</v>
      </c>
      <c r="J47" s="116">
        <v>10</v>
      </c>
      <c r="K47" s="116"/>
      <c r="P47" s="2" t="s">
        <v>35</v>
      </c>
      <c r="Q47" s="108">
        <v>41121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40579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108</v>
      </c>
      <c r="M1" s="100"/>
      <c r="N1" s="100"/>
      <c r="O1" s="101" t="s">
        <v>37</v>
      </c>
      <c r="P1" s="101"/>
      <c r="Q1" s="102">
        <v>40579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109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110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111</v>
      </c>
      <c r="B8" s="78"/>
      <c r="C8" s="10">
        <v>1</v>
      </c>
      <c r="D8" s="11">
        <v>91</v>
      </c>
      <c r="E8" s="12">
        <v>34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77" t="s">
        <v>112</v>
      </c>
      <c r="L8" s="78"/>
      <c r="M8" s="10">
        <v>1</v>
      </c>
      <c r="N8" s="11">
        <v>84</v>
      </c>
      <c r="O8" s="12">
        <v>26</v>
      </c>
      <c r="P8" s="12">
        <v>5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94</v>
      </c>
      <c r="E9" s="18">
        <v>36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82</v>
      </c>
      <c r="O9" s="18">
        <v>34</v>
      </c>
      <c r="P9" s="18">
        <v>5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71" t="s">
        <v>113</v>
      </c>
      <c r="B10" s="72"/>
      <c r="C10" s="16">
        <v>3</v>
      </c>
      <c r="D10" s="17">
        <v>87</v>
      </c>
      <c r="E10" s="18">
        <v>44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71" t="s">
        <v>98</v>
      </c>
      <c r="L10" s="72"/>
      <c r="M10" s="16">
        <v>3</v>
      </c>
      <c r="N10" s="17">
        <v>90</v>
      </c>
      <c r="O10" s="18">
        <v>43</v>
      </c>
      <c r="P10" s="18">
        <v>1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91</v>
      </c>
      <c r="E11" s="23">
        <v>33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89</v>
      </c>
      <c r="O11" s="23">
        <v>36</v>
      </c>
      <c r="P11" s="23">
        <v>1</v>
      </c>
      <c r="Q11" s="24">
        <f>IF(AND(ISBLANK(N11),ISBLANK(O11)),"",N11+O11)</f>
        <v>125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16076</v>
      </c>
      <c r="B12" s="82"/>
      <c r="C12" s="26" t="s">
        <v>12</v>
      </c>
      <c r="D12" s="27">
        <f>IF(ISNUMBER($G12),SUM(D8:D11),"")</f>
        <v>363</v>
      </c>
      <c r="E12" s="28">
        <f>IF(ISNUMBER($G12),SUM(E8:E11),"")</f>
        <v>147</v>
      </c>
      <c r="F12" s="28">
        <f>IF(ISNUMBER($G12),SUM(F8:F11),"")</f>
        <v>5</v>
      </c>
      <c r="G12" s="29">
        <f>IF(SUM($G8:$G11)+SUM($Q8:$Q11)&gt;0,SUM(G8:G11),"")</f>
        <v>510</v>
      </c>
      <c r="H12" s="27">
        <f>IF(ISNUMBER($G12),SUM(H8:H11),"")</f>
        <v>2</v>
      </c>
      <c r="I12" s="76"/>
      <c r="K12" s="81">
        <v>21892</v>
      </c>
      <c r="L12" s="82"/>
      <c r="M12" s="26" t="s">
        <v>12</v>
      </c>
      <c r="N12" s="27">
        <f>IF(ISNUMBER($G12),SUM(N8:N11),"")</f>
        <v>345</v>
      </c>
      <c r="O12" s="28">
        <f>IF(ISNUMBER($G12),SUM(O8:O11),"")</f>
        <v>139</v>
      </c>
      <c r="P12" s="28">
        <f>IF(ISNUMBER($G12),SUM(P8:P11),"")</f>
        <v>12</v>
      </c>
      <c r="Q12" s="29">
        <f>IF(SUM($G8:$G11)+SUM($Q8:$Q11)&gt;0,SUM(Q8:Q11),"")</f>
        <v>484</v>
      </c>
      <c r="R12" s="27">
        <f>IF(ISNUMBER($G12),SUM(R8:R11),"")</f>
        <v>2</v>
      </c>
      <c r="S12" s="76"/>
    </row>
    <row r="13" spans="1:19" ht="12.75" customHeight="1">
      <c r="A13" s="77" t="s">
        <v>114</v>
      </c>
      <c r="B13" s="78"/>
      <c r="C13" s="10">
        <v>1</v>
      </c>
      <c r="D13" s="11">
        <v>94</v>
      </c>
      <c r="E13" s="12">
        <v>44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77" t="s">
        <v>115</v>
      </c>
      <c r="L13" s="78"/>
      <c r="M13" s="10">
        <v>1</v>
      </c>
      <c r="N13" s="11">
        <v>98</v>
      </c>
      <c r="O13" s="12">
        <v>45</v>
      </c>
      <c r="P13" s="12">
        <v>1</v>
      </c>
      <c r="Q13" s="13">
        <f>IF(AND(ISBLANK(N13),ISBLANK(O13)),"",N13+O13)</f>
        <v>143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81</v>
      </c>
      <c r="E14" s="18">
        <v>33</v>
      </c>
      <c r="F14" s="18">
        <v>2</v>
      </c>
      <c r="G14" s="19">
        <f>IF(AND(ISBLANK(D14),ISBLANK(E14)),"",D14+E14)</f>
        <v>114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94</v>
      </c>
      <c r="O14" s="18">
        <v>35</v>
      </c>
      <c r="P14" s="18">
        <v>2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1" t="s">
        <v>116</v>
      </c>
      <c r="B15" s="72"/>
      <c r="C15" s="16">
        <v>3</v>
      </c>
      <c r="D15" s="17">
        <v>83</v>
      </c>
      <c r="E15" s="18">
        <v>60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71" t="s">
        <v>117</v>
      </c>
      <c r="L15" s="72"/>
      <c r="M15" s="16">
        <v>3</v>
      </c>
      <c r="N15" s="17">
        <v>94</v>
      </c>
      <c r="O15" s="18">
        <v>25</v>
      </c>
      <c r="P15" s="18">
        <v>6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87</v>
      </c>
      <c r="E16" s="23">
        <v>52</v>
      </c>
      <c r="F16" s="23">
        <v>1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94</v>
      </c>
      <c r="O16" s="23">
        <v>36</v>
      </c>
      <c r="P16" s="23">
        <v>1</v>
      </c>
      <c r="Q16" s="24">
        <f>IF(AND(ISBLANK(N16),ISBLANK(O16)),"",N16+O16)</f>
        <v>130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20866</v>
      </c>
      <c r="B17" s="82"/>
      <c r="C17" s="26" t="s">
        <v>12</v>
      </c>
      <c r="D17" s="27">
        <f>IF(ISNUMBER($G17),SUM(D13:D16),"")</f>
        <v>345</v>
      </c>
      <c r="E17" s="28">
        <f>IF(ISNUMBER($G17),SUM(E13:E16),"")</f>
        <v>189</v>
      </c>
      <c r="F17" s="28">
        <f>IF(ISNUMBER($G17),SUM(F13:F16),"")</f>
        <v>5</v>
      </c>
      <c r="G17" s="29">
        <f>IF(SUM($G13:$G16)+SUM($Q13:$Q16)&gt;0,SUM(G13:G16),"")</f>
        <v>534</v>
      </c>
      <c r="H17" s="27">
        <f>IF(ISNUMBER($G17),SUM(H13:H16),"")</f>
        <v>2</v>
      </c>
      <c r="I17" s="76"/>
      <c r="K17" s="81">
        <v>3251</v>
      </c>
      <c r="L17" s="82"/>
      <c r="M17" s="26" t="s">
        <v>12</v>
      </c>
      <c r="N17" s="27">
        <f>IF(ISNUMBER($G17),SUM(N13:N16),"")</f>
        <v>380</v>
      </c>
      <c r="O17" s="28">
        <f>IF(ISNUMBER($G17),SUM(O13:O16),"")</f>
        <v>141</v>
      </c>
      <c r="P17" s="28">
        <f>IF(ISNUMBER($G17),SUM(P13:P16),"")</f>
        <v>10</v>
      </c>
      <c r="Q17" s="29">
        <f>IF(SUM($G13:$G16)+SUM($Q13:$Q16)&gt;0,SUM(Q13:Q16),"")</f>
        <v>521</v>
      </c>
      <c r="R17" s="27">
        <f>IF(ISNUMBER($G17),SUM(R13:R16),"")</f>
        <v>2</v>
      </c>
      <c r="S17" s="76"/>
    </row>
    <row r="18" spans="1:19" ht="12.75" customHeight="1">
      <c r="A18" s="77" t="s">
        <v>118</v>
      </c>
      <c r="B18" s="78"/>
      <c r="C18" s="10">
        <v>1</v>
      </c>
      <c r="D18" s="11">
        <v>100</v>
      </c>
      <c r="E18" s="12">
        <v>44</v>
      </c>
      <c r="F18" s="12">
        <v>0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77" t="s">
        <v>119</v>
      </c>
      <c r="L18" s="78"/>
      <c r="M18" s="10">
        <v>1</v>
      </c>
      <c r="N18" s="11">
        <v>96</v>
      </c>
      <c r="O18" s="12">
        <v>43</v>
      </c>
      <c r="P18" s="12">
        <v>2</v>
      </c>
      <c r="Q18" s="13">
        <f>IF(AND(ISBLANK(N18),ISBLANK(O18)),"",N18+O18)</f>
        <v>139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80</v>
      </c>
      <c r="E19" s="18">
        <v>34</v>
      </c>
      <c r="F19" s="18">
        <v>1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84</v>
      </c>
      <c r="O19" s="18">
        <v>35</v>
      </c>
      <c r="P19" s="18">
        <v>2</v>
      </c>
      <c r="Q19" s="19">
        <f>IF(AND(ISBLANK(N19),ISBLANK(O19)),"",N19+O19)</f>
        <v>119</v>
      </c>
      <c r="R19" s="20">
        <f>IF(ISNUMBER($H19),1-$H19,"")</f>
        <v>1</v>
      </c>
      <c r="S19" s="15"/>
    </row>
    <row r="20" spans="1:19" ht="12.75" customHeight="1" thickBot="1">
      <c r="A20" s="71" t="s">
        <v>94</v>
      </c>
      <c r="B20" s="72"/>
      <c r="C20" s="16">
        <v>3</v>
      </c>
      <c r="D20" s="17">
        <v>94</v>
      </c>
      <c r="E20" s="18">
        <v>45</v>
      </c>
      <c r="F20" s="18">
        <v>1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1" t="s">
        <v>98</v>
      </c>
      <c r="L20" s="72"/>
      <c r="M20" s="16">
        <v>3</v>
      </c>
      <c r="N20" s="17">
        <v>81</v>
      </c>
      <c r="O20" s="18">
        <v>43</v>
      </c>
      <c r="P20" s="18">
        <v>4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88</v>
      </c>
      <c r="E21" s="23">
        <v>44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70</v>
      </c>
      <c r="O21" s="23">
        <v>43</v>
      </c>
      <c r="P21" s="23">
        <v>4</v>
      </c>
      <c r="Q21" s="24">
        <f>IF(AND(ISBLANK(N21),ISBLANK(O21)),"",N21+O21)</f>
        <v>113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13452</v>
      </c>
      <c r="B22" s="82"/>
      <c r="C22" s="26" t="s">
        <v>12</v>
      </c>
      <c r="D22" s="27">
        <f>IF(ISNUMBER($G22),SUM(D18:D21),"")</f>
        <v>362</v>
      </c>
      <c r="E22" s="28">
        <f>IF(ISNUMBER($G22),SUM(E18:E21),"")</f>
        <v>167</v>
      </c>
      <c r="F22" s="28">
        <f>IF(ISNUMBER($G22),SUM(F18:F21),"")</f>
        <v>2</v>
      </c>
      <c r="G22" s="29">
        <f>IF(SUM($G18:$G21)+SUM($Q18:$Q21)&gt;0,SUM(G18:G21),"")</f>
        <v>529</v>
      </c>
      <c r="H22" s="27">
        <f>IF(ISNUMBER($G22),SUM(H18:H21),"")</f>
        <v>3</v>
      </c>
      <c r="I22" s="76"/>
      <c r="K22" s="81">
        <v>20821</v>
      </c>
      <c r="L22" s="82"/>
      <c r="M22" s="26" t="s">
        <v>12</v>
      </c>
      <c r="N22" s="27">
        <f>IF(ISNUMBER($G22),SUM(N18:N21),"")</f>
        <v>331</v>
      </c>
      <c r="O22" s="28">
        <f>IF(ISNUMBER($G22),SUM(O18:O21),"")</f>
        <v>164</v>
      </c>
      <c r="P22" s="28">
        <f>IF(ISNUMBER($G22),SUM(P18:P21),"")</f>
        <v>12</v>
      </c>
      <c r="Q22" s="29">
        <f>IF(SUM($G18:$G21)+SUM($Q18:$Q21)&gt;0,SUM(Q18:Q21),"")</f>
        <v>495</v>
      </c>
      <c r="R22" s="27">
        <f>IF(ISNUMBER($G22),SUM(R18:R21),"")</f>
        <v>1</v>
      </c>
      <c r="S22" s="76"/>
    </row>
    <row r="23" spans="1:19" ht="12.75" customHeight="1">
      <c r="A23" s="77" t="s">
        <v>120</v>
      </c>
      <c r="B23" s="78"/>
      <c r="C23" s="10">
        <v>1</v>
      </c>
      <c r="D23" s="11">
        <v>95</v>
      </c>
      <c r="E23" s="12">
        <v>34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77" t="s">
        <v>121</v>
      </c>
      <c r="L23" s="78"/>
      <c r="M23" s="10">
        <v>1</v>
      </c>
      <c r="N23" s="11">
        <v>87</v>
      </c>
      <c r="O23" s="12">
        <v>35</v>
      </c>
      <c r="P23" s="12">
        <v>1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91</v>
      </c>
      <c r="E24" s="18">
        <v>45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87</v>
      </c>
      <c r="O24" s="18">
        <v>45</v>
      </c>
      <c r="P24" s="18">
        <v>2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71" t="s">
        <v>55</v>
      </c>
      <c r="B25" s="72"/>
      <c r="C25" s="16">
        <v>3</v>
      </c>
      <c r="D25" s="17">
        <v>88</v>
      </c>
      <c r="E25" s="18">
        <v>36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71" t="s">
        <v>122</v>
      </c>
      <c r="L25" s="72"/>
      <c r="M25" s="16">
        <v>3</v>
      </c>
      <c r="N25" s="17">
        <v>82</v>
      </c>
      <c r="O25" s="18">
        <v>35</v>
      </c>
      <c r="P25" s="18">
        <v>3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83</v>
      </c>
      <c r="E26" s="23">
        <v>49</v>
      </c>
      <c r="F26" s="23">
        <v>1</v>
      </c>
      <c r="G26" s="24">
        <f>IF(AND(ISBLANK(D26),ISBLANK(E26)),"",D26+E26)</f>
        <v>132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95</v>
      </c>
      <c r="O26" s="23">
        <v>43</v>
      </c>
      <c r="P26" s="23">
        <v>1</v>
      </c>
      <c r="Q26" s="24">
        <f>IF(AND(ISBLANK(N26),ISBLANK(O26)),"",N26+O26)</f>
        <v>138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1189</v>
      </c>
      <c r="B27" s="82"/>
      <c r="C27" s="26" t="s">
        <v>12</v>
      </c>
      <c r="D27" s="27">
        <f>IF(ISNUMBER($G27),SUM(D23:D26),"")</f>
        <v>357</v>
      </c>
      <c r="E27" s="28">
        <f>IF(ISNUMBER($G27),SUM(E23:E26),"")</f>
        <v>164</v>
      </c>
      <c r="F27" s="28">
        <f>IF(ISNUMBER($G27),SUM(F23:F26),"")</f>
        <v>4</v>
      </c>
      <c r="G27" s="29">
        <f>IF(SUM($G23:$G26)+SUM($Q23:$Q26)&gt;0,SUM(G23:G26),"")</f>
        <v>521</v>
      </c>
      <c r="H27" s="27">
        <f>IF(ISNUMBER($G27),SUM(H23:H26),"")</f>
        <v>3</v>
      </c>
      <c r="I27" s="76"/>
      <c r="K27" s="81">
        <v>4646</v>
      </c>
      <c r="L27" s="82"/>
      <c r="M27" s="26" t="s">
        <v>12</v>
      </c>
      <c r="N27" s="27">
        <f>IF(ISNUMBER($G27),SUM(N23:N26),"")</f>
        <v>351</v>
      </c>
      <c r="O27" s="28">
        <f>IF(ISNUMBER($G27),SUM(O23:O26),"")</f>
        <v>158</v>
      </c>
      <c r="P27" s="28">
        <f>IF(ISNUMBER($G27),SUM(P23:P26),"")</f>
        <v>7</v>
      </c>
      <c r="Q27" s="29">
        <f>IF(SUM($G23:$G26)+SUM($Q23:$Q26)&gt;0,SUM(Q23:Q26),"")</f>
        <v>509</v>
      </c>
      <c r="R27" s="27">
        <f>IF(ISNUMBER($G27),SUM(R23:R26),"")</f>
        <v>1</v>
      </c>
      <c r="S27" s="76"/>
    </row>
    <row r="28" spans="1:19" ht="12.75" customHeight="1">
      <c r="A28" s="77" t="s">
        <v>123</v>
      </c>
      <c r="B28" s="78"/>
      <c r="C28" s="10">
        <v>1</v>
      </c>
      <c r="D28" s="11">
        <v>99</v>
      </c>
      <c r="E28" s="12">
        <v>45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77" t="s">
        <v>124</v>
      </c>
      <c r="L28" s="78"/>
      <c r="M28" s="10">
        <v>1</v>
      </c>
      <c r="N28" s="11">
        <v>67</v>
      </c>
      <c r="O28" s="12">
        <v>25</v>
      </c>
      <c r="P28" s="12">
        <v>6</v>
      </c>
      <c r="Q28" s="13">
        <f>IF(AND(ISBLANK(N28),ISBLANK(O28)),"",N28+O28)</f>
        <v>92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101</v>
      </c>
      <c r="E29" s="18">
        <v>54</v>
      </c>
      <c r="F29" s="18">
        <v>0</v>
      </c>
      <c r="G29" s="19">
        <f>IF(AND(ISBLANK(D29),ISBLANK(E29)),"",D29+E29)</f>
        <v>155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73</v>
      </c>
      <c r="O29" s="18">
        <v>42</v>
      </c>
      <c r="P29" s="18">
        <v>2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71" t="s">
        <v>125</v>
      </c>
      <c r="B30" s="72"/>
      <c r="C30" s="16">
        <v>3</v>
      </c>
      <c r="D30" s="17">
        <v>87</v>
      </c>
      <c r="E30" s="18">
        <v>62</v>
      </c>
      <c r="F30" s="18">
        <v>1</v>
      </c>
      <c r="G30" s="19">
        <f>IF(AND(ISBLANK(D30),ISBLANK(E30)),"",D30+E30)</f>
        <v>149</v>
      </c>
      <c r="H30" s="20">
        <f>IF(OR(ISNUMBER($G30),ISNUMBER($Q30)),(SIGN(N($G30)-N($Q30))+1)/2,"")</f>
        <v>1</v>
      </c>
      <c r="I30" s="15"/>
      <c r="K30" s="71" t="s">
        <v>126</v>
      </c>
      <c r="L30" s="72"/>
      <c r="M30" s="16">
        <v>3</v>
      </c>
      <c r="N30" s="17">
        <v>81</v>
      </c>
      <c r="O30" s="18">
        <v>26</v>
      </c>
      <c r="P30" s="18">
        <v>4</v>
      </c>
      <c r="Q30" s="19">
        <f>IF(AND(ISBLANK(N30),ISBLANK(O30)),"",N30+O30)</f>
        <v>107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100</v>
      </c>
      <c r="E31" s="23">
        <v>44</v>
      </c>
      <c r="F31" s="23">
        <v>1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74</v>
      </c>
      <c r="O31" s="23">
        <v>51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3175</v>
      </c>
      <c r="B32" s="82"/>
      <c r="C32" s="26" t="s">
        <v>12</v>
      </c>
      <c r="D32" s="27">
        <f>IF(ISNUMBER($G32),SUM(D28:D31),"")</f>
        <v>387</v>
      </c>
      <c r="E32" s="28">
        <f>IF(ISNUMBER($G32),SUM(E28:E31),"")</f>
        <v>205</v>
      </c>
      <c r="F32" s="28">
        <f>IF(ISNUMBER($G32),SUM(F28:F31),"")</f>
        <v>3</v>
      </c>
      <c r="G32" s="29">
        <f>IF(SUM($G28:$G31)+SUM($Q28:$Q31)&gt;0,SUM(G28:G31),"")</f>
        <v>592</v>
      </c>
      <c r="H32" s="27">
        <f>IF(ISNUMBER($G32),SUM(H28:H31),"")</f>
        <v>4</v>
      </c>
      <c r="I32" s="76"/>
      <c r="K32" s="81">
        <v>20938</v>
      </c>
      <c r="L32" s="82"/>
      <c r="M32" s="26" t="s">
        <v>12</v>
      </c>
      <c r="N32" s="27">
        <f>IF(ISNUMBER($G32),SUM(N28:N31),"")</f>
        <v>295</v>
      </c>
      <c r="O32" s="28">
        <f>IF(ISNUMBER($G32),SUM(O28:O31),"")</f>
        <v>144</v>
      </c>
      <c r="P32" s="28">
        <f>IF(ISNUMBER($G32),SUM(P28:P31),"")</f>
        <v>12</v>
      </c>
      <c r="Q32" s="29">
        <f>IF(SUM($G28:$G31)+SUM($Q28:$Q31)&gt;0,SUM(Q28:Q31),"")</f>
        <v>439</v>
      </c>
      <c r="R32" s="27">
        <f>IF(ISNUMBER($G32),SUM(R28:R31),"")</f>
        <v>0</v>
      </c>
      <c r="S32" s="76"/>
    </row>
    <row r="33" spans="1:19" ht="12.75" customHeight="1">
      <c r="A33" s="77" t="s">
        <v>127</v>
      </c>
      <c r="B33" s="78"/>
      <c r="C33" s="10">
        <v>1</v>
      </c>
      <c r="D33" s="11">
        <v>87</v>
      </c>
      <c r="E33" s="12">
        <v>53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77" t="s">
        <v>128</v>
      </c>
      <c r="L33" s="78"/>
      <c r="M33" s="10">
        <v>1</v>
      </c>
      <c r="N33" s="11">
        <v>88</v>
      </c>
      <c r="O33" s="12">
        <v>44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79</v>
      </c>
      <c r="E34" s="18">
        <v>45</v>
      </c>
      <c r="F34" s="18">
        <v>0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94</v>
      </c>
      <c r="O34" s="18">
        <v>44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1" t="s">
        <v>129</v>
      </c>
      <c r="B35" s="72"/>
      <c r="C35" s="16">
        <v>3</v>
      </c>
      <c r="D35" s="17">
        <v>94</v>
      </c>
      <c r="E35" s="18">
        <v>34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71" t="s">
        <v>130</v>
      </c>
      <c r="L35" s="72"/>
      <c r="M35" s="16">
        <v>3</v>
      </c>
      <c r="N35" s="17">
        <v>79</v>
      </c>
      <c r="O35" s="18">
        <v>53</v>
      </c>
      <c r="P35" s="18">
        <v>0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78</v>
      </c>
      <c r="E36" s="23">
        <v>48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79</v>
      </c>
      <c r="O36" s="23">
        <v>31</v>
      </c>
      <c r="P36" s="23">
        <v>2</v>
      </c>
      <c r="Q36" s="24">
        <f>IF(AND(ISBLANK(N36),ISBLANK(O36)),"",N36+O36)</f>
        <v>110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3097</v>
      </c>
      <c r="B37" s="82"/>
      <c r="C37" s="26" t="s">
        <v>12</v>
      </c>
      <c r="D37" s="27">
        <f>IF(ISNUMBER($G37),SUM(D33:D36),"")</f>
        <v>338</v>
      </c>
      <c r="E37" s="28">
        <f>IF(ISNUMBER($G37),SUM(E33:E36),"")</f>
        <v>180</v>
      </c>
      <c r="F37" s="28">
        <f>IF(ISNUMBER($G37),SUM(F33:F36),"")</f>
        <v>4</v>
      </c>
      <c r="G37" s="29">
        <f>IF(SUM($G33:$G36)+SUM($Q33:$Q36)&gt;0,SUM(G33:G36),"")</f>
        <v>518</v>
      </c>
      <c r="H37" s="27">
        <f>IF(ISNUMBER($G37),SUM(H33:H36),"")</f>
        <v>2</v>
      </c>
      <c r="I37" s="76"/>
      <c r="K37" s="81">
        <v>13702</v>
      </c>
      <c r="L37" s="82"/>
      <c r="M37" s="26" t="s">
        <v>12</v>
      </c>
      <c r="N37" s="27">
        <f>IF(ISNUMBER($G37),SUM(N33:N36),"")</f>
        <v>340</v>
      </c>
      <c r="O37" s="28">
        <f>IF(ISNUMBER($G37),SUM(O33:O36),"")</f>
        <v>172</v>
      </c>
      <c r="P37" s="28">
        <f>IF(ISNUMBER($G37),SUM(P33:P36),"")</f>
        <v>4</v>
      </c>
      <c r="Q37" s="29">
        <f>IF(SUM($G33:$G36)+SUM($Q33:$Q36)&gt;0,SUM(Q33:Q36),"")</f>
        <v>512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2152</v>
      </c>
      <c r="E39" s="34">
        <f>IF(ISNUMBER($G39),SUM(E12,E17,E22,E27,E32,E37),"")</f>
        <v>1052</v>
      </c>
      <c r="F39" s="34">
        <f>IF(ISNUMBER($G39),SUM(F12,F17,F22,F27,F32,F37),"")</f>
        <v>23</v>
      </c>
      <c r="G39" s="35">
        <f>IF(SUM($G$8:$G$37)+SUM($Q$8:$Q$37)&gt;0,SUM(G12,G17,G22,G27,G32,G37),"")</f>
        <v>3204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2042</v>
      </c>
      <c r="O39" s="34">
        <f>IF(ISNUMBER($G39),SUM(O12,O17,O22,O27,O32,O37),"")</f>
        <v>918</v>
      </c>
      <c r="P39" s="34">
        <f>IF(ISNUMBER($G39),SUM(P12,P17,P22,P27,P32,P37),"")</f>
        <v>57</v>
      </c>
      <c r="Q39" s="35">
        <f>IF(SUM($G$8:$G$37)+SUM($Q$8:$Q$37)&gt;0,SUM(Q12,Q17,Q22,Q27,Q32,Q37),"")</f>
        <v>2960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131</v>
      </c>
      <c r="D41" s="125"/>
      <c r="E41" s="125"/>
      <c r="G41" s="104" t="s">
        <v>16</v>
      </c>
      <c r="H41" s="104"/>
      <c r="I41" s="39">
        <f>IF(ISNUMBER(I$39),SUM(I11,I16,I21,I26,I31,I36,I39),"")</f>
        <v>8</v>
      </c>
      <c r="K41" s="38"/>
      <c r="L41" s="42" t="s">
        <v>22</v>
      </c>
      <c r="M41" s="125" t="s">
        <v>132</v>
      </c>
      <c r="N41" s="125"/>
      <c r="O41" s="125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133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134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T J Loko  České  Budějovice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0.5520833333333334</v>
      </c>
      <c r="D47" s="116"/>
      <c r="I47" s="2" t="s">
        <v>34</v>
      </c>
      <c r="J47" s="116">
        <v>25</v>
      </c>
      <c r="K47" s="116"/>
      <c r="P47" s="2" t="s">
        <v>35</v>
      </c>
      <c r="Q47" s="109" t="s">
        <v>135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136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8" t="s">
        <v>137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H51" sqref="H5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78</v>
      </c>
      <c r="M1" s="100"/>
      <c r="N1" s="100"/>
      <c r="O1" s="101" t="s">
        <v>37</v>
      </c>
      <c r="P1" s="101"/>
      <c r="Q1" s="102">
        <v>40579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79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80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81</v>
      </c>
      <c r="B8" s="78"/>
      <c r="C8" s="10">
        <v>1</v>
      </c>
      <c r="D8" s="11">
        <v>92</v>
      </c>
      <c r="E8" s="12">
        <v>42</v>
      </c>
      <c r="F8" s="12">
        <v>3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77" t="s">
        <v>82</v>
      </c>
      <c r="L8" s="78"/>
      <c r="M8" s="10">
        <v>1</v>
      </c>
      <c r="N8" s="11">
        <v>74</v>
      </c>
      <c r="O8" s="12">
        <v>26</v>
      </c>
      <c r="P8" s="12">
        <v>6</v>
      </c>
      <c r="Q8" s="13">
        <f>IF(AND(ISBLANK(N8),ISBLANK(O8)),"",N8+O8)</f>
        <v>100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96</v>
      </c>
      <c r="E9" s="18">
        <v>32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86</v>
      </c>
      <c r="O9" s="18">
        <v>52</v>
      </c>
      <c r="P9" s="18">
        <v>3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71" t="s">
        <v>83</v>
      </c>
      <c r="B10" s="72"/>
      <c r="C10" s="16">
        <v>3</v>
      </c>
      <c r="D10" s="17">
        <v>80</v>
      </c>
      <c r="E10" s="18">
        <v>42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71" t="s">
        <v>84</v>
      </c>
      <c r="L10" s="72"/>
      <c r="M10" s="16">
        <v>3</v>
      </c>
      <c r="N10" s="17">
        <v>93</v>
      </c>
      <c r="O10" s="18">
        <v>34</v>
      </c>
      <c r="P10" s="18">
        <v>4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89</v>
      </c>
      <c r="E11" s="23">
        <v>23</v>
      </c>
      <c r="F11" s="23">
        <v>4</v>
      </c>
      <c r="G11" s="24">
        <f>IF(AND(ISBLANK(D11),ISBLANK(E11)),"",D11+E11)</f>
        <v>112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97</v>
      </c>
      <c r="O11" s="23">
        <v>35</v>
      </c>
      <c r="P11" s="23">
        <v>3</v>
      </c>
      <c r="Q11" s="24">
        <f>IF(AND(ISBLANK(N11),ISBLANK(O11)),"",N11+O11)</f>
        <v>132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4484</v>
      </c>
      <c r="B12" s="82"/>
      <c r="C12" s="26" t="s">
        <v>12</v>
      </c>
      <c r="D12" s="27">
        <f>IF(ISNUMBER($G12),SUM(D8:D11),"")</f>
        <v>357</v>
      </c>
      <c r="E12" s="28">
        <f>IF(ISNUMBER($G12),SUM(E8:E11),"")</f>
        <v>139</v>
      </c>
      <c r="F12" s="28">
        <f>IF(ISNUMBER($G12),SUM(F8:F11),"")</f>
        <v>11</v>
      </c>
      <c r="G12" s="29">
        <f>IF(SUM($G8:$G11)+SUM($Q8:$Q11)&gt;0,SUM(G8:G11),"")</f>
        <v>496</v>
      </c>
      <c r="H12" s="27">
        <f>IF(ISNUMBER($G12),SUM(H8:H11),"")</f>
        <v>1</v>
      </c>
      <c r="I12" s="76"/>
      <c r="K12" s="81">
        <v>20674</v>
      </c>
      <c r="L12" s="82"/>
      <c r="M12" s="26" t="s">
        <v>12</v>
      </c>
      <c r="N12" s="27">
        <f>IF(ISNUMBER($G12),SUM(N8:N11),"")</f>
        <v>350</v>
      </c>
      <c r="O12" s="28">
        <f>IF(ISNUMBER($G12),SUM(O8:O11),"")</f>
        <v>147</v>
      </c>
      <c r="P12" s="28">
        <f>IF(ISNUMBER($G12),SUM(P8:P11),"")</f>
        <v>16</v>
      </c>
      <c r="Q12" s="29">
        <f>IF(SUM($G8:$G11)+SUM($Q8:$Q11)&gt;0,SUM(Q8:Q11),"")</f>
        <v>497</v>
      </c>
      <c r="R12" s="27">
        <f>IF(ISNUMBER($G12),SUM(R8:R11),"")</f>
        <v>3</v>
      </c>
      <c r="S12" s="76"/>
    </row>
    <row r="13" spans="1:19" ht="12.75" customHeight="1">
      <c r="A13" s="77" t="s">
        <v>85</v>
      </c>
      <c r="B13" s="78"/>
      <c r="C13" s="10">
        <v>1</v>
      </c>
      <c r="D13" s="11">
        <v>98</v>
      </c>
      <c r="E13" s="12">
        <v>39</v>
      </c>
      <c r="F13" s="12">
        <v>1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77" t="s">
        <v>86</v>
      </c>
      <c r="L13" s="78"/>
      <c r="M13" s="10">
        <v>1</v>
      </c>
      <c r="N13" s="11">
        <v>71</v>
      </c>
      <c r="O13" s="12">
        <v>26</v>
      </c>
      <c r="P13" s="12">
        <v>4</v>
      </c>
      <c r="Q13" s="13">
        <f>IF(AND(ISBLANK(N13),ISBLANK(O13)),"",N13+O13)</f>
        <v>97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77</v>
      </c>
      <c r="E14" s="18">
        <v>49</v>
      </c>
      <c r="F14" s="18">
        <v>0</v>
      </c>
      <c r="G14" s="19">
        <f>IF(AND(ISBLANK(D14),ISBLANK(E14)),"",D14+E14)</f>
        <v>126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81</v>
      </c>
      <c r="O14" s="18">
        <v>27</v>
      </c>
      <c r="P14" s="18">
        <v>3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 thickBot="1">
      <c r="A15" s="71" t="s">
        <v>84</v>
      </c>
      <c r="B15" s="72"/>
      <c r="C15" s="16">
        <v>3</v>
      </c>
      <c r="D15" s="17">
        <v>79</v>
      </c>
      <c r="E15" s="18">
        <v>43</v>
      </c>
      <c r="F15" s="18">
        <v>0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71" t="s">
        <v>87</v>
      </c>
      <c r="L15" s="72"/>
      <c r="M15" s="16">
        <v>3</v>
      </c>
      <c r="N15" s="17">
        <v>88</v>
      </c>
      <c r="O15" s="18">
        <v>36</v>
      </c>
      <c r="P15" s="18">
        <v>0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83</v>
      </c>
      <c r="E16" s="23">
        <v>35</v>
      </c>
      <c r="F16" s="23">
        <v>2</v>
      </c>
      <c r="G16" s="24">
        <f>IF(AND(ISBLANK(D16),ISBLANK(E16)),"",D16+E16)</f>
        <v>118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87</v>
      </c>
      <c r="O16" s="23">
        <v>30</v>
      </c>
      <c r="P16" s="23">
        <v>4</v>
      </c>
      <c r="Q16" s="24">
        <f>IF(AND(ISBLANK(N16),ISBLANK(O16)),"",N16+O16)</f>
        <v>117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10201</v>
      </c>
      <c r="B17" s="82"/>
      <c r="C17" s="26" t="s">
        <v>12</v>
      </c>
      <c r="D17" s="27">
        <f>IF(ISNUMBER($G17),SUM(D13:D16),"")</f>
        <v>337</v>
      </c>
      <c r="E17" s="28">
        <f>IF(ISNUMBER($G17),SUM(E13:E16),"")</f>
        <v>166</v>
      </c>
      <c r="F17" s="28">
        <f>IF(ISNUMBER($G17),SUM(F13:F16),"")</f>
        <v>3</v>
      </c>
      <c r="G17" s="29">
        <f>IF(SUM($G13:$G16)+SUM($Q13:$Q16)&gt;0,SUM(G13:G16),"")</f>
        <v>503</v>
      </c>
      <c r="H17" s="27">
        <f>IF(ISNUMBER($G17),SUM(H13:H16),"")</f>
        <v>3</v>
      </c>
      <c r="I17" s="76"/>
      <c r="K17" s="81">
        <v>21325</v>
      </c>
      <c r="L17" s="82"/>
      <c r="M17" s="26" t="s">
        <v>12</v>
      </c>
      <c r="N17" s="27">
        <f>IF(ISNUMBER($G17),SUM(N13:N16),"")</f>
        <v>327</v>
      </c>
      <c r="O17" s="28">
        <f>IF(ISNUMBER($G17),SUM(O13:O16),"")</f>
        <v>119</v>
      </c>
      <c r="P17" s="28">
        <f>IF(ISNUMBER($G17),SUM(P13:P16),"")</f>
        <v>11</v>
      </c>
      <c r="Q17" s="29">
        <f>IF(SUM($G13:$G16)+SUM($Q13:$Q16)&gt;0,SUM(Q13:Q16),"")</f>
        <v>446</v>
      </c>
      <c r="R17" s="27">
        <f>IF(ISNUMBER($G17),SUM(R13:R16),"")</f>
        <v>1</v>
      </c>
      <c r="S17" s="76"/>
    </row>
    <row r="18" spans="1:19" ht="12.75" customHeight="1">
      <c r="A18" s="77" t="s">
        <v>88</v>
      </c>
      <c r="B18" s="78"/>
      <c r="C18" s="10">
        <v>1</v>
      </c>
      <c r="D18" s="11">
        <v>82</v>
      </c>
      <c r="E18" s="12">
        <v>42</v>
      </c>
      <c r="F18" s="12">
        <v>2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77" t="s">
        <v>89</v>
      </c>
      <c r="L18" s="78"/>
      <c r="M18" s="10">
        <v>1</v>
      </c>
      <c r="N18" s="11">
        <v>87</v>
      </c>
      <c r="O18" s="12">
        <v>41</v>
      </c>
      <c r="P18" s="12">
        <v>0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92</v>
      </c>
      <c r="E19" s="18">
        <v>44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93</v>
      </c>
      <c r="O19" s="18">
        <v>33</v>
      </c>
      <c r="P19" s="18">
        <v>2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1" t="s">
        <v>90</v>
      </c>
      <c r="B20" s="72"/>
      <c r="C20" s="16">
        <v>3</v>
      </c>
      <c r="D20" s="17">
        <v>93</v>
      </c>
      <c r="E20" s="18">
        <v>45</v>
      </c>
      <c r="F20" s="18">
        <v>2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71" t="s">
        <v>91</v>
      </c>
      <c r="L20" s="72"/>
      <c r="M20" s="16">
        <v>3</v>
      </c>
      <c r="N20" s="17">
        <v>98</v>
      </c>
      <c r="O20" s="18">
        <v>34</v>
      </c>
      <c r="P20" s="18">
        <v>0</v>
      </c>
      <c r="Q20" s="19">
        <f>IF(AND(ISBLANK(N20),ISBLANK(O20)),"",N20+O20)</f>
        <v>132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87</v>
      </c>
      <c r="E21" s="23">
        <v>42</v>
      </c>
      <c r="F21" s="23">
        <v>1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88</v>
      </c>
      <c r="O21" s="23">
        <v>43</v>
      </c>
      <c r="P21" s="23">
        <v>2</v>
      </c>
      <c r="Q21" s="24">
        <f>IF(AND(ISBLANK(N21),ISBLANK(O21)),"",N21+O21)</f>
        <v>131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13521</v>
      </c>
      <c r="B22" s="82"/>
      <c r="C22" s="26" t="s">
        <v>12</v>
      </c>
      <c r="D22" s="27">
        <f>IF(ISNUMBER($G22),SUM(D18:D21),"")</f>
        <v>354</v>
      </c>
      <c r="E22" s="28">
        <f>IF(ISNUMBER($G22),SUM(E18:E21),"")</f>
        <v>173</v>
      </c>
      <c r="F22" s="28">
        <f>IF(ISNUMBER($G22),SUM(F18:F21),"")</f>
        <v>6</v>
      </c>
      <c r="G22" s="29">
        <f>IF(SUM($G18:$G21)+SUM($Q18:$Q21)&gt;0,SUM(G18:G21),"")</f>
        <v>527</v>
      </c>
      <c r="H22" s="27">
        <f>IF(ISNUMBER($G22),SUM(H18:H21),"")</f>
        <v>2</v>
      </c>
      <c r="I22" s="76"/>
      <c r="K22" s="81">
        <v>20673</v>
      </c>
      <c r="L22" s="82"/>
      <c r="M22" s="26" t="s">
        <v>12</v>
      </c>
      <c r="N22" s="27">
        <f>IF(ISNUMBER($G22),SUM(N18:N21),"")</f>
        <v>366</v>
      </c>
      <c r="O22" s="28">
        <f>IF(ISNUMBER($G22),SUM(O18:O21),"")</f>
        <v>151</v>
      </c>
      <c r="P22" s="28">
        <f>IF(ISNUMBER($G22),SUM(P18:P21),"")</f>
        <v>4</v>
      </c>
      <c r="Q22" s="29">
        <f>IF(SUM($G18:$G21)+SUM($Q18:$Q21)&gt;0,SUM(Q18:Q21),"")</f>
        <v>517</v>
      </c>
      <c r="R22" s="27">
        <f>IF(ISNUMBER($G22),SUM(R18:R21),"")</f>
        <v>2</v>
      </c>
      <c r="S22" s="76"/>
    </row>
    <row r="23" spans="1:19" ht="12.75" customHeight="1">
      <c r="A23" s="77" t="s">
        <v>92</v>
      </c>
      <c r="B23" s="78"/>
      <c r="C23" s="10">
        <v>1</v>
      </c>
      <c r="D23" s="11">
        <v>76</v>
      </c>
      <c r="E23" s="12">
        <v>54</v>
      </c>
      <c r="F23" s="12">
        <v>0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7" t="s">
        <v>93</v>
      </c>
      <c r="L23" s="78"/>
      <c r="M23" s="10">
        <v>1</v>
      </c>
      <c r="N23" s="11">
        <v>82</v>
      </c>
      <c r="O23" s="12">
        <v>45</v>
      </c>
      <c r="P23" s="12">
        <v>0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91</v>
      </c>
      <c r="E24" s="18">
        <v>43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88</v>
      </c>
      <c r="O24" s="18">
        <v>45</v>
      </c>
      <c r="P24" s="18">
        <v>0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71" t="s">
        <v>94</v>
      </c>
      <c r="B25" s="72"/>
      <c r="C25" s="16">
        <v>3</v>
      </c>
      <c r="D25" s="17">
        <v>71</v>
      </c>
      <c r="E25" s="18">
        <v>60</v>
      </c>
      <c r="F25" s="18">
        <v>0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71" t="s">
        <v>95</v>
      </c>
      <c r="L25" s="72"/>
      <c r="M25" s="16">
        <v>3</v>
      </c>
      <c r="N25" s="17">
        <v>88</v>
      </c>
      <c r="O25" s="18">
        <v>62</v>
      </c>
      <c r="P25" s="18">
        <v>2</v>
      </c>
      <c r="Q25" s="19">
        <f>IF(AND(ISBLANK(N25),ISBLANK(O25)),"",N25+O25)</f>
        <v>150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92</v>
      </c>
      <c r="E26" s="23">
        <v>35</v>
      </c>
      <c r="F26" s="23">
        <v>4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100</v>
      </c>
      <c r="O26" s="23">
        <v>39</v>
      </c>
      <c r="P26" s="23">
        <v>3</v>
      </c>
      <c r="Q26" s="24">
        <f>IF(AND(ISBLANK(N26),ISBLANK(O26)),"",N26+O26)</f>
        <v>139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13964</v>
      </c>
      <c r="B27" s="82"/>
      <c r="C27" s="26" t="s">
        <v>12</v>
      </c>
      <c r="D27" s="27">
        <f>IF(ISNUMBER($G27),SUM(D23:D26),"")</f>
        <v>330</v>
      </c>
      <c r="E27" s="28">
        <f>IF(ISNUMBER($G27),SUM(E23:E26),"")</f>
        <v>192</v>
      </c>
      <c r="F27" s="28">
        <f>IF(ISNUMBER($G27),SUM(F23:F26),"")</f>
        <v>4</v>
      </c>
      <c r="G27" s="29">
        <f>IF(SUM($G23:$G26)+SUM($Q23:$Q26)&gt;0,SUM(G23:G26),"")</f>
        <v>522</v>
      </c>
      <c r="H27" s="27">
        <f>IF(ISNUMBER($G27),SUM(H23:H26),"")</f>
        <v>2</v>
      </c>
      <c r="I27" s="76"/>
      <c r="K27" s="81">
        <v>14181</v>
      </c>
      <c r="L27" s="82"/>
      <c r="M27" s="26" t="s">
        <v>12</v>
      </c>
      <c r="N27" s="27">
        <f>IF(ISNUMBER($G27),SUM(N23:N26),"")</f>
        <v>358</v>
      </c>
      <c r="O27" s="28">
        <f>IF(ISNUMBER($G27),SUM(O23:O26),"")</f>
        <v>191</v>
      </c>
      <c r="P27" s="28">
        <f>IF(ISNUMBER($G27),SUM(P23:P26),"")</f>
        <v>5</v>
      </c>
      <c r="Q27" s="29">
        <f>IF(SUM($G23:$G26)+SUM($Q23:$Q26)&gt;0,SUM(Q23:Q26),"")</f>
        <v>549</v>
      </c>
      <c r="R27" s="27">
        <f>IF(ISNUMBER($G27),SUM(R23:R26),"")</f>
        <v>2</v>
      </c>
      <c r="S27" s="76"/>
    </row>
    <row r="28" spans="1:19" ht="12.75" customHeight="1">
      <c r="A28" s="77" t="s">
        <v>57</v>
      </c>
      <c r="B28" s="78"/>
      <c r="C28" s="10">
        <v>1</v>
      </c>
      <c r="D28" s="11">
        <v>106</v>
      </c>
      <c r="E28" s="12">
        <v>54</v>
      </c>
      <c r="F28" s="12">
        <v>0</v>
      </c>
      <c r="G28" s="13">
        <f>IF(AND(ISBLANK(D28),ISBLANK(E28)),"",D28+E28)</f>
        <v>160</v>
      </c>
      <c r="H28" s="14">
        <f>IF(OR(ISNUMBER($G28),ISNUMBER($Q28)),(SIGN(N($G28)-N($Q28))+1)/2,"")</f>
        <v>1</v>
      </c>
      <c r="I28" s="15"/>
      <c r="K28" s="77" t="s">
        <v>96</v>
      </c>
      <c r="L28" s="78"/>
      <c r="M28" s="10">
        <v>1</v>
      </c>
      <c r="N28" s="11">
        <v>73</v>
      </c>
      <c r="O28" s="12">
        <v>34</v>
      </c>
      <c r="P28" s="12">
        <v>2</v>
      </c>
      <c r="Q28" s="13">
        <f>IF(AND(ISBLANK(N28),ISBLANK(O28)),"",N28+O28)</f>
        <v>107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86</v>
      </c>
      <c r="E29" s="18">
        <v>34</v>
      </c>
      <c r="F29" s="18">
        <v>4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82</v>
      </c>
      <c r="O29" s="18">
        <v>51</v>
      </c>
      <c r="P29" s="18">
        <v>2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71" t="s">
        <v>97</v>
      </c>
      <c r="B30" s="72"/>
      <c r="C30" s="16">
        <v>3</v>
      </c>
      <c r="D30" s="17">
        <v>82</v>
      </c>
      <c r="E30" s="18">
        <v>44</v>
      </c>
      <c r="F30" s="18">
        <v>0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71" t="s">
        <v>98</v>
      </c>
      <c r="L30" s="72"/>
      <c r="M30" s="16">
        <v>3</v>
      </c>
      <c r="N30" s="17">
        <v>85</v>
      </c>
      <c r="O30" s="18">
        <v>44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88</v>
      </c>
      <c r="E31" s="23">
        <v>52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87</v>
      </c>
      <c r="O31" s="23">
        <v>34</v>
      </c>
      <c r="P31" s="23">
        <v>0</v>
      </c>
      <c r="Q31" s="24">
        <f>IF(AND(ISBLANK(N31),ISBLANK(O31)),"",N31+O31)</f>
        <v>121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2566</v>
      </c>
      <c r="B32" s="82"/>
      <c r="C32" s="26" t="s">
        <v>12</v>
      </c>
      <c r="D32" s="27">
        <f>IF(ISNUMBER($G32),SUM(D28:D31),"")</f>
        <v>362</v>
      </c>
      <c r="E32" s="28">
        <f>IF(ISNUMBER($G32),SUM(E28:E31),"")</f>
        <v>184</v>
      </c>
      <c r="F32" s="28">
        <f>IF(ISNUMBER($G32),SUM(F28:F31),"")</f>
        <v>5</v>
      </c>
      <c r="G32" s="29">
        <f>IF(SUM($G28:$G31)+SUM($Q28:$Q31)&gt;0,SUM(G28:G31),"")</f>
        <v>546</v>
      </c>
      <c r="H32" s="27">
        <f>IF(ISNUMBER($G32),SUM(H28:H31),"")</f>
        <v>2</v>
      </c>
      <c r="I32" s="76"/>
      <c r="K32" s="81">
        <v>20675</v>
      </c>
      <c r="L32" s="82"/>
      <c r="M32" s="26" t="s">
        <v>12</v>
      </c>
      <c r="N32" s="27">
        <f>IF(ISNUMBER($G32),SUM(N28:N31),"")</f>
        <v>327</v>
      </c>
      <c r="O32" s="28">
        <f>IF(ISNUMBER($G32),SUM(O28:O31),"")</f>
        <v>163</v>
      </c>
      <c r="P32" s="28">
        <f>IF(ISNUMBER($G32),SUM(P28:P31),"")</f>
        <v>5</v>
      </c>
      <c r="Q32" s="29">
        <f>IF(SUM($G28:$G31)+SUM($Q28:$Q31)&gt;0,SUM(Q28:Q31),"")</f>
        <v>490</v>
      </c>
      <c r="R32" s="27">
        <f>IF(ISNUMBER($G32),SUM(R28:R31),"")</f>
        <v>2</v>
      </c>
      <c r="S32" s="76"/>
    </row>
    <row r="33" spans="1:19" ht="12.75" customHeight="1">
      <c r="A33" s="77" t="s">
        <v>99</v>
      </c>
      <c r="B33" s="78"/>
      <c r="C33" s="10">
        <v>1</v>
      </c>
      <c r="D33" s="11">
        <v>86</v>
      </c>
      <c r="E33" s="12">
        <v>35</v>
      </c>
      <c r="F33" s="12">
        <v>3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7" t="s">
        <v>100</v>
      </c>
      <c r="L33" s="78"/>
      <c r="M33" s="10">
        <v>1</v>
      </c>
      <c r="N33" s="11">
        <v>79</v>
      </c>
      <c r="O33" s="12">
        <v>54</v>
      </c>
      <c r="P33" s="12">
        <v>0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101</v>
      </c>
      <c r="E34" s="18">
        <v>35</v>
      </c>
      <c r="F34" s="18">
        <v>2</v>
      </c>
      <c r="G34" s="19">
        <f>IF(AND(ISBLANK(D34),ISBLANK(E34)),"",D34+E34)</f>
        <v>136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94</v>
      </c>
      <c r="O34" s="18">
        <v>44</v>
      </c>
      <c r="P34" s="18">
        <v>1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1" t="s">
        <v>94</v>
      </c>
      <c r="B35" s="72"/>
      <c r="C35" s="16">
        <v>3</v>
      </c>
      <c r="D35" s="17">
        <v>77</v>
      </c>
      <c r="E35" s="18">
        <v>44</v>
      </c>
      <c r="F35" s="18">
        <v>0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71" t="s">
        <v>101</v>
      </c>
      <c r="L35" s="72"/>
      <c r="M35" s="16">
        <v>3</v>
      </c>
      <c r="N35" s="17">
        <v>91</v>
      </c>
      <c r="O35" s="18">
        <v>41</v>
      </c>
      <c r="P35" s="18">
        <v>0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38</v>
      </c>
      <c r="F36" s="23">
        <v>3</v>
      </c>
      <c r="G36" s="24">
        <f>IF(AND(ISBLANK(D36),ISBLANK(E36)),"",D36+E36)</f>
        <v>123</v>
      </c>
      <c r="H36" s="25">
        <f>IF(OR(ISNUMBER($G36),ISNUMBER($Q36)),(SIGN(N($G36)-N($Q36))+1)/2,"")</f>
        <v>0.5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78</v>
      </c>
      <c r="O36" s="23">
        <v>45</v>
      </c>
      <c r="P36" s="23">
        <v>0</v>
      </c>
      <c r="Q36" s="24">
        <f>IF(AND(ISBLANK(N36),ISBLANK(O36)),"",N36+O36)</f>
        <v>123</v>
      </c>
      <c r="R36" s="25">
        <f>IF(ISNUMBER($H36),1-$H36,"")</f>
        <v>0.5</v>
      </c>
      <c r="S36" s="75">
        <f>IF(ISNUMBER($I36),1-$I36,"")</f>
        <v>1</v>
      </c>
    </row>
    <row r="37" spans="1:19" ht="15.75" customHeight="1" thickBot="1">
      <c r="A37" s="81">
        <v>12627</v>
      </c>
      <c r="B37" s="82"/>
      <c r="C37" s="26" t="s">
        <v>12</v>
      </c>
      <c r="D37" s="27">
        <f>IF(ISNUMBER($G37),SUM(D33:D36),"")</f>
        <v>349</v>
      </c>
      <c r="E37" s="28">
        <f>IF(ISNUMBER($G37),SUM(E33:E36),"")</f>
        <v>152</v>
      </c>
      <c r="F37" s="28">
        <f>IF(ISNUMBER($G37),SUM(F33:F36),"")</f>
        <v>8</v>
      </c>
      <c r="G37" s="29">
        <f>IF(SUM($G33:$G36)+SUM($Q33:$Q36)&gt;0,SUM(G33:G36),"")</f>
        <v>501</v>
      </c>
      <c r="H37" s="27">
        <f>IF(ISNUMBER($G37),SUM(H33:H36),"")</f>
        <v>0.5</v>
      </c>
      <c r="I37" s="76"/>
      <c r="K37" s="81">
        <v>11144</v>
      </c>
      <c r="L37" s="82"/>
      <c r="M37" s="26" t="s">
        <v>12</v>
      </c>
      <c r="N37" s="27">
        <f>IF(ISNUMBER($G37),SUM(N33:N36),"")</f>
        <v>342</v>
      </c>
      <c r="O37" s="28">
        <f>IF(ISNUMBER($G37),SUM(O33:O36),"")</f>
        <v>184</v>
      </c>
      <c r="P37" s="28">
        <f>IF(ISNUMBER($G37),SUM(P33:P36),"")</f>
        <v>1</v>
      </c>
      <c r="Q37" s="29">
        <f>IF(SUM($G33:$G36)+SUM($Q33:$Q36)&gt;0,SUM(Q33:Q36),"")</f>
        <v>526</v>
      </c>
      <c r="R37" s="27">
        <f>IF(ISNUMBER($G37),SUM(R33:R36),"")</f>
        <v>3.5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1006</v>
      </c>
      <c r="F39" s="34">
        <f>IF(ISNUMBER($G39),SUM(F12,F17,F22,F27,F32,F37),"")</f>
        <v>37</v>
      </c>
      <c r="G39" s="35">
        <f>IF(SUM($G$8:$G$37)+SUM($Q$8:$Q$37)&gt;0,SUM(G12,G17,G22,G27,G32,G37),"")</f>
        <v>3095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2070</v>
      </c>
      <c r="O39" s="34">
        <f>IF(ISNUMBER($G39),SUM(O12,O17,O22,O27,O32,O37),"")</f>
        <v>955</v>
      </c>
      <c r="P39" s="34">
        <f>IF(ISNUMBER($G39),SUM(P12,P17,P22,P27,P32,P37),"")</f>
        <v>42</v>
      </c>
      <c r="Q39" s="35">
        <f>IF(SUM($G$8:$G$37)+SUM($Q$8:$Q$37)&gt;0,SUM(Q12,Q17,Q22,Q27,Q32,Q37),"")</f>
        <v>3025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102</v>
      </c>
      <c r="D41" s="125"/>
      <c r="E41" s="125"/>
      <c r="G41" s="104" t="s">
        <v>16</v>
      </c>
      <c r="H41" s="104"/>
      <c r="I41" s="39">
        <f>IF(ISNUMBER(I$39),SUM(I11,I16,I21,I26,I31,I36,I39),"")</f>
        <v>5</v>
      </c>
      <c r="K41" s="38"/>
      <c r="L41" s="42" t="s">
        <v>22</v>
      </c>
      <c r="M41" s="125" t="s">
        <v>103</v>
      </c>
      <c r="N41" s="125"/>
      <c r="O41" s="125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104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105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Jiskra Nová Bystřice</v>
      </c>
    </row>
    <row r="46" spans="2:11" ht="19.5" customHeight="1">
      <c r="B46" s="2" t="s">
        <v>31</v>
      </c>
      <c r="C46" s="113">
        <v>0.41875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0.5354166666666667</v>
      </c>
      <c r="D47" s="116"/>
      <c r="I47" s="2" t="s">
        <v>34</v>
      </c>
      <c r="J47" s="116">
        <v>8</v>
      </c>
      <c r="K47" s="116"/>
      <c r="P47" s="2" t="s">
        <v>35</v>
      </c>
      <c r="Q47" s="109" t="s">
        <v>106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8" t="s">
        <v>107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40579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89</v>
      </c>
      <c r="E8" s="12">
        <v>36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77" t="s">
        <v>60</v>
      </c>
      <c r="L8" s="78"/>
      <c r="M8" s="10">
        <v>1</v>
      </c>
      <c r="N8" s="11">
        <v>93</v>
      </c>
      <c r="O8" s="12">
        <v>45</v>
      </c>
      <c r="P8" s="12">
        <v>0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80</v>
      </c>
      <c r="E9" s="18">
        <v>35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79</v>
      </c>
      <c r="O9" s="18">
        <v>44</v>
      </c>
      <c r="P9" s="18">
        <v>5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90</v>
      </c>
      <c r="E10" s="18">
        <v>42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71" t="s">
        <v>61</v>
      </c>
      <c r="L10" s="72"/>
      <c r="M10" s="16">
        <v>3</v>
      </c>
      <c r="N10" s="17">
        <v>93</v>
      </c>
      <c r="O10" s="18">
        <v>43</v>
      </c>
      <c r="P10" s="18">
        <v>2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89</v>
      </c>
      <c r="E11" s="23">
        <v>54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103</v>
      </c>
      <c r="O11" s="23">
        <v>43</v>
      </c>
      <c r="P11" s="23">
        <v>1</v>
      </c>
      <c r="Q11" s="24">
        <f>IF(AND(ISBLANK(N11),ISBLANK(O11)),"",N11+O11)</f>
        <v>146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12541</v>
      </c>
      <c r="B12" s="82"/>
      <c r="C12" s="26" t="s">
        <v>12</v>
      </c>
      <c r="D12" s="27">
        <f>IF(ISNUMBER($G12),SUM(D8:D11),"")</f>
        <v>348</v>
      </c>
      <c r="E12" s="28">
        <f>IF(ISNUMBER($G12),SUM(E8:E11),"")</f>
        <v>167</v>
      </c>
      <c r="F12" s="28">
        <f>IF(ISNUMBER($G12),SUM(F8:F11),"")</f>
        <v>4</v>
      </c>
      <c r="G12" s="29">
        <f>IF(SUM($G8:$G11)+SUM($Q8:$Q11)&gt;0,SUM(G8:G11),"")</f>
        <v>515</v>
      </c>
      <c r="H12" s="27">
        <f>IF(ISNUMBER($G12),SUM(H8:H11),"")</f>
        <v>0</v>
      </c>
      <c r="I12" s="76"/>
      <c r="K12" s="81">
        <v>1457</v>
      </c>
      <c r="L12" s="82"/>
      <c r="M12" s="26" t="s">
        <v>12</v>
      </c>
      <c r="N12" s="27">
        <f>IF(ISNUMBER($G12),SUM(N8:N11),"")</f>
        <v>368</v>
      </c>
      <c r="O12" s="28">
        <f>IF(ISNUMBER($G12),SUM(O8:O11),"")</f>
        <v>175</v>
      </c>
      <c r="P12" s="28">
        <f>IF(ISNUMBER($G12),SUM(P8:P11),"")</f>
        <v>8</v>
      </c>
      <c r="Q12" s="29">
        <f>IF(SUM($G8:$G11)+SUM($Q8:$Q11)&gt;0,SUM(Q8:Q11),"")</f>
        <v>543</v>
      </c>
      <c r="R12" s="27">
        <f>IF(ISNUMBER($G12),SUM(R8:R11),"")</f>
        <v>4</v>
      </c>
      <c r="S12" s="76"/>
    </row>
    <row r="13" spans="1:19" ht="12.75" customHeight="1">
      <c r="A13" s="77" t="s">
        <v>54</v>
      </c>
      <c r="B13" s="78"/>
      <c r="C13" s="10">
        <v>1</v>
      </c>
      <c r="D13" s="11">
        <v>83</v>
      </c>
      <c r="E13" s="12">
        <v>70</v>
      </c>
      <c r="F13" s="12">
        <v>1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77" t="s">
        <v>62</v>
      </c>
      <c r="L13" s="78"/>
      <c r="M13" s="10">
        <v>1</v>
      </c>
      <c r="N13" s="11">
        <v>92</v>
      </c>
      <c r="O13" s="12">
        <v>36</v>
      </c>
      <c r="P13" s="12">
        <v>4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91</v>
      </c>
      <c r="E14" s="18">
        <v>54</v>
      </c>
      <c r="F14" s="18">
        <v>2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85</v>
      </c>
      <c r="O14" s="18">
        <v>36</v>
      </c>
      <c r="P14" s="18">
        <v>3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71" t="s">
        <v>55</v>
      </c>
      <c r="B15" s="72"/>
      <c r="C15" s="16">
        <v>3</v>
      </c>
      <c r="D15" s="17">
        <v>84</v>
      </c>
      <c r="E15" s="18">
        <v>36</v>
      </c>
      <c r="F15" s="18">
        <v>1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71" t="s">
        <v>63</v>
      </c>
      <c r="L15" s="72"/>
      <c r="M15" s="16">
        <v>3</v>
      </c>
      <c r="N15" s="17">
        <v>80</v>
      </c>
      <c r="O15" s="18">
        <v>42</v>
      </c>
      <c r="P15" s="18">
        <v>3</v>
      </c>
      <c r="Q15" s="19">
        <f>IF(AND(ISBLANK(N15),ISBLANK(O15)),"",N15+O15)</f>
        <v>122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90</v>
      </c>
      <c r="E16" s="23">
        <v>27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86</v>
      </c>
      <c r="O16" s="23">
        <v>34</v>
      </c>
      <c r="P16" s="23">
        <v>1</v>
      </c>
      <c r="Q16" s="24">
        <f>IF(AND(ISBLANK(N16),ISBLANK(O16)),"",N16+O16)</f>
        <v>120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16636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187</v>
      </c>
      <c r="F17" s="28">
        <f>IF(ISNUMBER($G17),SUM(F13:F16),"")</f>
        <v>6</v>
      </c>
      <c r="G17" s="29">
        <f>IF(SUM($G13:$G16)+SUM($Q13:$Q16)&gt;0,SUM(G13:G16),"")</f>
        <v>535</v>
      </c>
      <c r="H17" s="27">
        <f>IF(ISNUMBER($G17),SUM(H13:H16),"")</f>
        <v>2</v>
      </c>
      <c r="I17" s="76"/>
      <c r="K17" s="81">
        <v>12780</v>
      </c>
      <c r="L17" s="82"/>
      <c r="M17" s="26" t="s">
        <v>12</v>
      </c>
      <c r="N17" s="27">
        <f>IF(ISNUMBER($G17),SUM(N13:N16),"")</f>
        <v>343</v>
      </c>
      <c r="O17" s="28">
        <f>IF(ISNUMBER($G17),SUM(O13:O16),"")</f>
        <v>148</v>
      </c>
      <c r="P17" s="28">
        <f>IF(ISNUMBER($G17),SUM(P13:P16),"")</f>
        <v>11</v>
      </c>
      <c r="Q17" s="29">
        <f>IF(SUM($G13:$G16)+SUM($Q13:$Q16)&gt;0,SUM(Q13:Q16),"")</f>
        <v>491</v>
      </c>
      <c r="R17" s="27">
        <f>IF(ISNUMBER($G17),SUM(R13:R16),"")</f>
        <v>2</v>
      </c>
      <c r="S17" s="76"/>
    </row>
    <row r="18" spans="1:19" ht="12.75" customHeight="1">
      <c r="A18" s="77" t="s">
        <v>41</v>
      </c>
      <c r="B18" s="78"/>
      <c r="C18" s="10">
        <v>1</v>
      </c>
      <c r="D18" s="11">
        <v>88</v>
      </c>
      <c r="E18" s="12">
        <v>44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77" t="s">
        <v>64</v>
      </c>
      <c r="L18" s="78"/>
      <c r="M18" s="10">
        <v>1</v>
      </c>
      <c r="N18" s="11">
        <v>80</v>
      </c>
      <c r="O18" s="12">
        <v>35</v>
      </c>
      <c r="P18" s="12">
        <v>2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92</v>
      </c>
      <c r="E19" s="18">
        <v>36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66</v>
      </c>
      <c r="O19" s="18">
        <v>24</v>
      </c>
      <c r="P19" s="18">
        <v>5</v>
      </c>
      <c r="Q19" s="19">
        <f>IF(AND(ISBLANK(N19),ISBLANK(O19)),"",N19+O19)</f>
        <v>90</v>
      </c>
      <c r="R19" s="20">
        <f>IF(ISNUMBER($H19),1-$H19,"")</f>
        <v>0</v>
      </c>
      <c r="S19" s="15"/>
    </row>
    <row r="20" spans="1:19" ht="12.75" customHeight="1" thickBot="1">
      <c r="A20" s="71" t="s">
        <v>42</v>
      </c>
      <c r="B20" s="72"/>
      <c r="C20" s="16">
        <v>3</v>
      </c>
      <c r="D20" s="17">
        <v>89</v>
      </c>
      <c r="E20" s="18">
        <v>35</v>
      </c>
      <c r="F20" s="18">
        <v>1</v>
      </c>
      <c r="G20" s="19">
        <f>IF(AND(ISBLANK(D20),ISBLANK(E20)),"",D20+E20)</f>
        <v>124</v>
      </c>
      <c r="H20" s="20">
        <f>IF(OR(ISNUMBER($G20),ISNUMBER($Q20)),(SIGN(N($G20)-N($Q20))+1)/2,"")</f>
        <v>1</v>
      </c>
      <c r="I20" s="15"/>
      <c r="K20" s="71" t="s">
        <v>65</v>
      </c>
      <c r="L20" s="72"/>
      <c r="M20" s="16">
        <v>3</v>
      </c>
      <c r="N20" s="17">
        <v>76</v>
      </c>
      <c r="O20" s="18">
        <v>35</v>
      </c>
      <c r="P20" s="18">
        <v>3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80</v>
      </c>
      <c r="E21" s="23">
        <v>33</v>
      </c>
      <c r="F21" s="23">
        <v>1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88</v>
      </c>
      <c r="O21" s="23">
        <v>34</v>
      </c>
      <c r="P21" s="23">
        <v>4</v>
      </c>
      <c r="Q21" s="24">
        <f>IF(AND(ISBLANK(N21),ISBLANK(O21)),"",N21+O21)</f>
        <v>122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14861</v>
      </c>
      <c r="B22" s="82"/>
      <c r="C22" s="26" t="s">
        <v>12</v>
      </c>
      <c r="D22" s="27">
        <f>IF(ISNUMBER($G22),SUM(D18:D21),"")</f>
        <v>349</v>
      </c>
      <c r="E22" s="28">
        <f>IF(ISNUMBER($G22),SUM(E18:E21),"")</f>
        <v>148</v>
      </c>
      <c r="F22" s="28">
        <f>IF(ISNUMBER($G22),SUM(F18:F21),"")</f>
        <v>4</v>
      </c>
      <c r="G22" s="29">
        <f>IF(SUM($G18:$G21)+SUM($Q18:$Q21)&gt;0,SUM(G18:G21),"")</f>
        <v>497</v>
      </c>
      <c r="H22" s="27">
        <f>IF(ISNUMBER($G22),SUM(H18:H21),"")</f>
        <v>3</v>
      </c>
      <c r="I22" s="76"/>
      <c r="K22" s="81">
        <v>16296</v>
      </c>
      <c r="L22" s="82"/>
      <c r="M22" s="26" t="s">
        <v>12</v>
      </c>
      <c r="N22" s="27">
        <f>IF(ISNUMBER($G22),SUM(N18:N21),"")</f>
        <v>310</v>
      </c>
      <c r="O22" s="28">
        <f>IF(ISNUMBER($G22),SUM(O18:O21),"")</f>
        <v>128</v>
      </c>
      <c r="P22" s="28">
        <f>IF(ISNUMBER($G22),SUM(P18:P21),"")</f>
        <v>14</v>
      </c>
      <c r="Q22" s="29">
        <f>IF(SUM($G18:$G21)+SUM($Q18:$Q21)&gt;0,SUM(Q18:Q21),"")</f>
        <v>438</v>
      </c>
      <c r="R22" s="27">
        <f>IF(ISNUMBER($G22),SUM(R18:R21),"")</f>
        <v>1</v>
      </c>
      <c r="S22" s="76"/>
    </row>
    <row r="23" spans="1:19" ht="12.75" customHeight="1">
      <c r="A23" s="77" t="s">
        <v>47</v>
      </c>
      <c r="B23" s="78"/>
      <c r="C23" s="10">
        <v>1</v>
      </c>
      <c r="D23" s="11">
        <v>98</v>
      </c>
      <c r="E23" s="12">
        <v>44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77" t="s">
        <v>66</v>
      </c>
      <c r="L23" s="78"/>
      <c r="M23" s="10">
        <v>1</v>
      </c>
      <c r="N23" s="11">
        <v>85</v>
      </c>
      <c r="O23" s="12">
        <v>54</v>
      </c>
      <c r="P23" s="12">
        <v>1</v>
      </c>
      <c r="Q23" s="13">
        <f>IF(AND(ISBLANK(N23),ISBLANK(O23)),"",N23+O23)</f>
        <v>139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97</v>
      </c>
      <c r="E24" s="18">
        <v>51</v>
      </c>
      <c r="F24" s="18">
        <v>0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95</v>
      </c>
      <c r="O24" s="18">
        <v>52</v>
      </c>
      <c r="P24" s="18">
        <v>2</v>
      </c>
      <c r="Q24" s="19">
        <f>IF(AND(ISBLANK(N24),ISBLANK(O24)),"",N24+O24)</f>
        <v>147</v>
      </c>
      <c r="R24" s="20">
        <f>IF(ISNUMBER($H24),1-$H24,"")</f>
        <v>0</v>
      </c>
      <c r="S24" s="15"/>
    </row>
    <row r="25" spans="1:19" ht="12.75" customHeight="1" thickBot="1">
      <c r="A25" s="71" t="s">
        <v>48</v>
      </c>
      <c r="B25" s="72"/>
      <c r="C25" s="16">
        <v>3</v>
      </c>
      <c r="D25" s="17">
        <v>91</v>
      </c>
      <c r="E25" s="18">
        <v>51</v>
      </c>
      <c r="F25" s="18">
        <v>2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71" t="s">
        <v>67</v>
      </c>
      <c r="L25" s="72"/>
      <c r="M25" s="16">
        <v>3</v>
      </c>
      <c r="N25" s="17">
        <v>86</v>
      </c>
      <c r="O25" s="18">
        <v>35</v>
      </c>
      <c r="P25" s="18">
        <v>2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95</v>
      </c>
      <c r="E26" s="23">
        <v>31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89</v>
      </c>
      <c r="O26" s="23">
        <v>35</v>
      </c>
      <c r="P26" s="23">
        <v>2</v>
      </c>
      <c r="Q26" s="24">
        <f>IF(AND(ISBLANK(N26),ISBLANK(O26)),"",N26+O26)</f>
        <v>124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11789</v>
      </c>
      <c r="B27" s="82"/>
      <c r="C27" s="26" t="s">
        <v>12</v>
      </c>
      <c r="D27" s="27">
        <f>IF(ISNUMBER($G27),SUM(D23:D26),"")</f>
        <v>381</v>
      </c>
      <c r="E27" s="28">
        <f>IF(ISNUMBER($G27),SUM(E23:E26),"")</f>
        <v>177</v>
      </c>
      <c r="F27" s="28">
        <f>IF(ISNUMBER($G27),SUM(F23:F26),"")</f>
        <v>4</v>
      </c>
      <c r="G27" s="29">
        <f>IF(SUM($G23:$G26)+SUM($Q23:$Q26)&gt;0,SUM(G23:G26),"")</f>
        <v>558</v>
      </c>
      <c r="H27" s="27">
        <f>IF(ISNUMBER($G27),SUM(H23:H26),"")</f>
        <v>4</v>
      </c>
      <c r="I27" s="76"/>
      <c r="K27" s="81">
        <v>22039</v>
      </c>
      <c r="L27" s="82"/>
      <c r="M27" s="26" t="s">
        <v>12</v>
      </c>
      <c r="N27" s="27">
        <f>IF(ISNUMBER($G27),SUM(N23:N26),"")</f>
        <v>355</v>
      </c>
      <c r="O27" s="28">
        <f>IF(ISNUMBER($G27),SUM(O23:O26),"")</f>
        <v>176</v>
      </c>
      <c r="P27" s="28">
        <f>IF(ISNUMBER($G27),SUM(P23:P26),"")</f>
        <v>7</v>
      </c>
      <c r="Q27" s="29">
        <f>IF(SUM($G23:$G26)+SUM($Q23:$Q26)&gt;0,SUM(Q23:Q26),"")</f>
        <v>531</v>
      </c>
      <c r="R27" s="27">
        <f>IF(ISNUMBER($G27),SUM(R23:R26),"")</f>
        <v>0</v>
      </c>
      <c r="S27" s="76"/>
    </row>
    <row r="28" spans="1:19" ht="12.75" customHeight="1">
      <c r="A28" s="77" t="s">
        <v>44</v>
      </c>
      <c r="B28" s="78"/>
      <c r="C28" s="10">
        <v>1</v>
      </c>
      <c r="D28" s="11">
        <v>89</v>
      </c>
      <c r="E28" s="12">
        <v>34</v>
      </c>
      <c r="F28" s="12">
        <v>4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77" t="s">
        <v>68</v>
      </c>
      <c r="L28" s="78"/>
      <c r="M28" s="10">
        <v>1</v>
      </c>
      <c r="N28" s="11">
        <v>85</v>
      </c>
      <c r="O28" s="12">
        <v>44</v>
      </c>
      <c r="P28" s="12">
        <v>3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78</v>
      </c>
      <c r="E29" s="18">
        <v>38</v>
      </c>
      <c r="F29" s="18">
        <v>2</v>
      </c>
      <c r="G29" s="19">
        <f>IF(AND(ISBLANK(D29),ISBLANK(E29)),"",D29+E29)</f>
        <v>116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87</v>
      </c>
      <c r="O29" s="18">
        <v>54</v>
      </c>
      <c r="P29" s="18">
        <v>2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71" t="s">
        <v>45</v>
      </c>
      <c r="B30" s="72"/>
      <c r="C30" s="16">
        <v>3</v>
      </c>
      <c r="D30" s="17">
        <v>95</v>
      </c>
      <c r="E30" s="18">
        <v>32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71" t="s">
        <v>69</v>
      </c>
      <c r="L30" s="72"/>
      <c r="M30" s="16">
        <v>3</v>
      </c>
      <c r="N30" s="17">
        <v>102</v>
      </c>
      <c r="O30" s="18">
        <v>54</v>
      </c>
      <c r="P30" s="18">
        <v>2</v>
      </c>
      <c r="Q30" s="19">
        <f>IF(AND(ISBLANK(N30),ISBLANK(O30)),"",N30+O30)</f>
        <v>156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85</v>
      </c>
      <c r="E31" s="23">
        <v>7</v>
      </c>
      <c r="F31" s="23">
        <v>0</v>
      </c>
      <c r="G31" s="24">
        <f>IF(AND(ISBLANK(D31),ISBLANK(E31)),"",D31+E31)</f>
        <v>92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94</v>
      </c>
      <c r="O31" s="23">
        <v>43</v>
      </c>
      <c r="P31" s="23">
        <v>0</v>
      </c>
      <c r="Q31" s="24">
        <f>IF(AND(ISBLANK(N31),ISBLANK(O31)),"",N31+O31)</f>
        <v>137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18963</v>
      </c>
      <c r="B32" s="82"/>
      <c r="C32" s="26" t="s">
        <v>12</v>
      </c>
      <c r="D32" s="27">
        <f>IF(ISNUMBER($G32),SUM(D28:D31),"")</f>
        <v>347</v>
      </c>
      <c r="E32" s="28">
        <f>IF(ISNUMBER($G32),SUM(E28:E31),"")</f>
        <v>111</v>
      </c>
      <c r="F32" s="28">
        <f>IF(ISNUMBER($G32),SUM(F28:F31),"")</f>
        <v>8</v>
      </c>
      <c r="G32" s="29">
        <f>IF(SUM($G28:$G31)+SUM($Q28:$Q31)&gt;0,SUM(G28:G31),"")</f>
        <v>458</v>
      </c>
      <c r="H32" s="27">
        <f>IF(ISNUMBER($G32),SUM(H28:H31),"")</f>
        <v>0</v>
      </c>
      <c r="I32" s="76"/>
      <c r="K32" s="81">
        <v>1454</v>
      </c>
      <c r="L32" s="82"/>
      <c r="M32" s="26" t="s">
        <v>12</v>
      </c>
      <c r="N32" s="27">
        <f>IF(ISNUMBER($G32),SUM(N28:N31),"")</f>
        <v>368</v>
      </c>
      <c r="O32" s="28">
        <f>IF(ISNUMBER($G32),SUM(O28:O31),"")</f>
        <v>195</v>
      </c>
      <c r="P32" s="28">
        <f>IF(ISNUMBER($G32),SUM(P28:P31),"")</f>
        <v>7</v>
      </c>
      <c r="Q32" s="29">
        <f>IF(SUM($G28:$G31)+SUM($Q28:$Q31)&gt;0,SUM(Q28:Q31),"")</f>
        <v>563</v>
      </c>
      <c r="R32" s="27">
        <f>IF(ISNUMBER($G32),SUM(R28:R31),"")</f>
        <v>4</v>
      </c>
      <c r="S32" s="76"/>
    </row>
    <row r="33" spans="1:19" ht="12.75" customHeight="1">
      <c r="A33" s="77" t="s">
        <v>49</v>
      </c>
      <c r="B33" s="78"/>
      <c r="C33" s="10">
        <v>1</v>
      </c>
      <c r="D33" s="11">
        <v>82</v>
      </c>
      <c r="E33" s="12">
        <v>41</v>
      </c>
      <c r="F33" s="12">
        <v>0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77" t="s">
        <v>57</v>
      </c>
      <c r="L33" s="78"/>
      <c r="M33" s="10">
        <v>1</v>
      </c>
      <c r="N33" s="11">
        <v>94</v>
      </c>
      <c r="O33" s="12">
        <v>41</v>
      </c>
      <c r="P33" s="12">
        <v>3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102</v>
      </c>
      <c r="E34" s="18">
        <v>43</v>
      </c>
      <c r="F34" s="18">
        <v>3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80</v>
      </c>
      <c r="O34" s="18">
        <v>34</v>
      </c>
      <c r="P34" s="18">
        <v>4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71" t="s">
        <v>50</v>
      </c>
      <c r="B35" s="72"/>
      <c r="C35" s="16">
        <v>3</v>
      </c>
      <c r="D35" s="17">
        <v>85</v>
      </c>
      <c r="E35" s="18">
        <v>52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1" t="s">
        <v>70</v>
      </c>
      <c r="L35" s="72"/>
      <c r="M35" s="16">
        <v>3</v>
      </c>
      <c r="N35" s="17">
        <v>89</v>
      </c>
      <c r="O35" s="18">
        <v>35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90</v>
      </c>
      <c r="E36" s="23">
        <v>52</v>
      </c>
      <c r="F36" s="23">
        <v>1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83</v>
      </c>
      <c r="O36" s="23">
        <v>42</v>
      </c>
      <c r="P36" s="23">
        <v>2</v>
      </c>
      <c r="Q36" s="24">
        <f>IF(AND(ISBLANK(N36),ISBLANK(O36)),"",N36+O36)</f>
        <v>125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15448</v>
      </c>
      <c r="B37" s="82"/>
      <c r="C37" s="26" t="s">
        <v>12</v>
      </c>
      <c r="D37" s="27">
        <f>IF(ISNUMBER($G37),SUM(D33:D36),"")</f>
        <v>359</v>
      </c>
      <c r="E37" s="28">
        <f>IF(ISNUMBER($G37),SUM(E33:E36),"")</f>
        <v>188</v>
      </c>
      <c r="F37" s="28">
        <f>IF(ISNUMBER($G37),SUM(F33:F36),"")</f>
        <v>4</v>
      </c>
      <c r="G37" s="29">
        <f>IF(SUM($G33:$G36)+SUM($Q33:$Q36)&gt;0,SUM(G33:G36),"")</f>
        <v>547</v>
      </c>
      <c r="H37" s="27">
        <f>IF(ISNUMBER($G37),SUM(H33:H36),"")</f>
        <v>3</v>
      </c>
      <c r="I37" s="76"/>
      <c r="K37" s="81">
        <v>1450</v>
      </c>
      <c r="L37" s="82"/>
      <c r="M37" s="26" t="s">
        <v>12</v>
      </c>
      <c r="N37" s="27">
        <f>IF(ISNUMBER($G37),SUM(N33:N36),"")</f>
        <v>346</v>
      </c>
      <c r="O37" s="28">
        <f>IF(ISNUMBER($G37),SUM(O33:O36),"")</f>
        <v>152</v>
      </c>
      <c r="P37" s="28">
        <f>IF(ISNUMBER($G37),SUM(P33:P36),"")</f>
        <v>10</v>
      </c>
      <c r="Q37" s="29">
        <f>IF(SUM($G33:$G36)+SUM($Q33:$Q36)&gt;0,SUM(Q33:Q36),"")</f>
        <v>498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2132</v>
      </c>
      <c r="E39" s="34">
        <f>IF(ISNUMBER($G39),SUM(E12,E17,E22,E27,E32,E37),"")</f>
        <v>978</v>
      </c>
      <c r="F39" s="34">
        <f>IF(ISNUMBER($G39),SUM(F12,F17,F22,F27,F32,F37),"")</f>
        <v>30</v>
      </c>
      <c r="G39" s="35">
        <f>IF(SUM($G$8:$G$37)+SUM($Q$8:$Q$37)&gt;0,SUM(G12,G17,G22,G27,G32,G37),"")</f>
        <v>3110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2090</v>
      </c>
      <c r="O39" s="34">
        <f>IF(ISNUMBER($G39),SUM(O12,O17,O22,O27,O32,O37),"")</f>
        <v>974</v>
      </c>
      <c r="P39" s="34">
        <f>IF(ISNUMBER($G39),SUM(P12,P17,P22,P27,P32,P37),"")</f>
        <v>57</v>
      </c>
      <c r="Q39" s="35">
        <f>IF(SUM($G$8:$G$37)+SUM($Q$8:$Q$37)&gt;0,SUM(Q12,Q17,Q22,Q27,Q32,Q37),"")</f>
        <v>3064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56</v>
      </c>
      <c r="D41" s="125"/>
      <c r="E41" s="125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5" t="s">
        <v>71</v>
      </c>
      <c r="N41" s="125"/>
      <c r="O41" s="125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 t="s">
        <v>56</v>
      </c>
      <c r="D42" s="126"/>
      <c r="E42" s="126"/>
      <c r="G42" s="41"/>
      <c r="H42" s="41"/>
      <c r="I42" s="41"/>
      <c r="K42" s="38"/>
      <c r="L42" s="42" t="s">
        <v>21</v>
      </c>
      <c r="M42" s="126" t="s">
        <v>71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51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52</v>
      </c>
      <c r="M43" s="128"/>
      <c r="O43" s="42" t="s">
        <v>21</v>
      </c>
      <c r="P43" s="127" t="s">
        <v>51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TJ SOKOL BENEŠOV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0.5416666666666666</v>
      </c>
      <c r="D47" s="116"/>
      <c r="I47" s="2" t="s">
        <v>34</v>
      </c>
      <c r="J47" s="116">
        <v>15</v>
      </c>
      <c r="K47" s="116"/>
      <c r="P47" s="2" t="s">
        <v>35</v>
      </c>
      <c r="Q47" s="108">
        <v>41526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53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40</v>
      </c>
      <c r="B57" s="129" t="s">
        <v>58</v>
      </c>
      <c r="C57" s="130"/>
      <c r="D57" s="68">
        <v>13415</v>
      </c>
      <c r="E57" s="129" t="s">
        <v>76</v>
      </c>
      <c r="F57" s="131"/>
      <c r="G57" s="131"/>
      <c r="H57" s="130"/>
      <c r="I57" s="68">
        <v>18963</v>
      </c>
      <c r="J57" s="44"/>
      <c r="K57" s="69">
        <v>61</v>
      </c>
      <c r="L57" s="129" t="s">
        <v>72</v>
      </c>
      <c r="M57" s="130"/>
      <c r="N57" s="68">
        <v>11213</v>
      </c>
      <c r="O57" s="129" t="s">
        <v>73</v>
      </c>
      <c r="P57" s="131"/>
      <c r="Q57" s="131"/>
      <c r="R57" s="130"/>
      <c r="S57" s="70">
        <v>16296</v>
      </c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74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75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2011-01-15T12:31:19Z</cp:lastPrinted>
  <dcterms:created xsi:type="dcterms:W3CDTF">2005-07-26T20:23:27Z</dcterms:created>
  <dcterms:modified xsi:type="dcterms:W3CDTF">2011-02-05T16:49:16Z</dcterms:modified>
  <cp:category/>
  <cp:version/>
  <cp:contentType/>
  <cp:contentStatus/>
</cp:coreProperties>
</file>