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ho-NB" sheetId="1" r:id="rId1"/>
  </sheets>
  <definedNames/>
  <calcPr fullCalcOnLoad="1"/>
</workbook>
</file>

<file path=xl/sharedStrings.xml><?xml version="1.0" encoding="utf-8"?>
<sst xmlns="http://schemas.openxmlformats.org/spreadsheetml/2006/main" count="103" uniqueCount="61">
  <si>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</si>
  <si>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</si>
  <si>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</si>
  <si>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</si>
  <si>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</si>
  <si>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</si>
  <si>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</si>
  <si>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</si>
  <si>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</si>
  <si>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</si>
  <si>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</si>
  <si>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</si>
  <si>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</si>
  <si>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</si>
  <si>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</si>
  <si>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</si>
  <si>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</si>
  <si>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</si>
  <si>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</si>
  <si>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</si>
  <si>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</si>
  <si>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</si>
  <si>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</si>
  <si>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</si>
  <si>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</si>
  <si>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</si>
  <si>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</si>
  <si>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</si>
  <si>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</si>
  <si>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</si>
  <si>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</si>
  <si>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</si>
  <si>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</si>
  <si>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</si>
  <si>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</si>
  <si>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</si>
  <si>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</si>
  <si>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</si>
  <si>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</si>
  <si>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Sokol Chotoviny</t>
  </si>
  <si>
    <t>Lucie</t>
  </si>
  <si>
    <t>Marie</t>
  </si>
  <si>
    <t>Iva</t>
  </si>
  <si>
    <t>Svatošová</t>
  </si>
  <si>
    <t>Radka</t>
  </si>
  <si>
    <t>Gabriela</t>
  </si>
  <si>
    <t>Hana</t>
  </si>
  <si>
    <t>Pilařová</t>
  </si>
  <si>
    <t>Molová</t>
  </si>
  <si>
    <t>Budošová</t>
  </si>
  <si>
    <t>Kučerová</t>
  </si>
  <si>
    <t>Vrecková</t>
  </si>
  <si>
    <t>Křemenová</t>
  </si>
  <si>
    <t>Filakovská</t>
  </si>
  <si>
    <t>TJ Jiskra Nová Bystřice -  ženy</t>
  </si>
  <si>
    <t>Hrstka</t>
  </si>
  <si>
    <t>C-0107</t>
  </si>
  <si>
    <t>13.00</t>
  </si>
  <si>
    <t>16.45</t>
  </si>
  <si>
    <t>Sokol Chotoviny-"C"</t>
  </si>
  <si>
    <t>2.12.20212.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</si>
</sst>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4" t="s">
        <v>39</v>
      </c>
      <c r="M1" s="114"/>
      <c r="N1" s="114"/>
      <c r="O1" s="115" t="s">
        <v>37</v>
      </c>
      <c r="P1" s="115"/>
      <c r="Q1" s="116">
        <v>41245</v>
      </c>
      <c r="R1" s="117"/>
      <c r="S1" s="117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1" t="s">
        <v>59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54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07" t="s">
        <v>4</v>
      </c>
      <c r="B5" s="108"/>
      <c r="C5" s="125" t="s">
        <v>5</v>
      </c>
      <c r="D5" s="127" t="s">
        <v>6</v>
      </c>
      <c r="E5" s="128"/>
      <c r="F5" s="128"/>
      <c r="G5" s="129"/>
      <c r="H5" s="120" t="s">
        <v>7</v>
      </c>
      <c r="I5" s="121"/>
      <c r="K5" s="107" t="s">
        <v>4</v>
      </c>
      <c r="L5" s="108"/>
      <c r="M5" s="125" t="s">
        <v>5</v>
      </c>
      <c r="N5" s="127" t="s">
        <v>6</v>
      </c>
      <c r="O5" s="128"/>
      <c r="P5" s="128"/>
      <c r="Q5" s="129"/>
      <c r="R5" s="120" t="s">
        <v>7</v>
      </c>
      <c r="S5" s="121"/>
    </row>
    <row r="6" spans="1:19" ht="12.75" customHeight="1" thickBot="1">
      <c r="A6" s="109" t="s">
        <v>8</v>
      </c>
      <c r="B6" s="110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47</v>
      </c>
      <c r="B8" s="98"/>
      <c r="C8" s="10">
        <v>1</v>
      </c>
      <c r="D8" s="11">
        <v>131</v>
      </c>
      <c r="E8" s="12">
        <v>62</v>
      </c>
      <c r="F8" s="12">
        <v>2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97" t="s">
        <v>48</v>
      </c>
      <c r="L8" s="98"/>
      <c r="M8" s="10">
        <v>1</v>
      </c>
      <c r="N8" s="11">
        <v>133</v>
      </c>
      <c r="O8" s="12">
        <v>61</v>
      </c>
      <c r="P8" s="12">
        <v>4</v>
      </c>
      <c r="Q8" s="13">
        <f>IF(AND(ISBLANK(N8),ISBLANK(O8)),"",N8+O8)</f>
        <v>194</v>
      </c>
      <c r="R8" s="14">
        <f>IF(ISNUMBER($H8),1-$H8,"")</f>
        <v>1</v>
      </c>
      <c r="S8" s="15"/>
    </row>
    <row r="9" spans="1:19" ht="12.75" customHeight="1">
      <c r="A9" s="99"/>
      <c r="B9" s="100"/>
      <c r="C9" s="16">
        <v>2</v>
      </c>
      <c r="D9" s="17">
        <v>136</v>
      </c>
      <c r="E9" s="18">
        <v>70</v>
      </c>
      <c r="F9" s="18">
        <v>2</v>
      </c>
      <c r="G9" s="19">
        <f>IF(AND(ISBLANK(D9),ISBLANK(E9)),"",D9+E9)</f>
        <v>206</v>
      </c>
      <c r="H9" s="20">
        <f>IF(OR(ISNUMBER($G9),ISNUMBER($Q9)),(SIGN(N($G9)-N($Q9))+1)/2,"")</f>
        <v>0</v>
      </c>
      <c r="I9" s="15"/>
      <c r="K9" s="99"/>
      <c r="L9" s="100"/>
      <c r="M9" s="16">
        <v>2</v>
      </c>
      <c r="N9" s="17">
        <v>148</v>
      </c>
      <c r="O9" s="18">
        <v>89</v>
      </c>
      <c r="P9" s="18">
        <v>1</v>
      </c>
      <c r="Q9" s="19">
        <f>IF(AND(ISBLANK(N9),ISBLANK(O9)),"",N9+O9)</f>
        <v>237</v>
      </c>
      <c r="R9" s="20">
        <f>IF(ISNUMBER($H9),1-$H9,"")</f>
        <v>1</v>
      </c>
      <c r="S9" s="15"/>
    </row>
    <row r="10" spans="1:19" ht="12.75" customHeight="1" thickBot="1">
      <c r="A10" s="101" t="s">
        <v>41</v>
      </c>
      <c r="B10" s="10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1" t="s">
        <v>42</v>
      </c>
      <c r="L10" s="10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3"/>
      <c r="B11" s="10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8">
        <f>IF(ISNUMBER(H12),(SIGN(1000*($H12-$R12)+$G12-$Q12)+1)/2,"")</f>
        <v>0</v>
      </c>
      <c r="K11" s="103"/>
      <c r="L11" s="10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8">
        <f>IF(ISNUMBER($I11),1-$I11,"")</f>
        <v>1</v>
      </c>
    </row>
    <row r="12" spans="1:19" ht="15.75" customHeight="1" thickBot="1">
      <c r="A12" s="105">
        <v>19749</v>
      </c>
      <c r="B12" s="106"/>
      <c r="C12" s="26" t="s">
        <v>12</v>
      </c>
      <c r="D12" s="27">
        <f>IF(ISNUMBER($G12),SUM(D8:D11),"")</f>
        <v>267</v>
      </c>
      <c r="E12" s="28">
        <f>IF(ISNUMBER($G12),SUM(E8:E11),"")</f>
        <v>132</v>
      </c>
      <c r="F12" s="28">
        <f>IF(ISNUMBER($G12),SUM(F8:F11),"")</f>
        <v>4</v>
      </c>
      <c r="G12" s="29">
        <f>IF(SUM($G8:$G11)+SUM($Q8:$Q11)&gt;0,SUM(G8:G11),"")</f>
        <v>399</v>
      </c>
      <c r="H12" s="27">
        <f>IF(ISNUMBER($G12),SUM(H8:H11),"")</f>
        <v>0</v>
      </c>
      <c r="I12" s="119"/>
      <c r="K12" s="105">
        <v>21802</v>
      </c>
      <c r="L12" s="106"/>
      <c r="M12" s="26" t="s">
        <v>12</v>
      </c>
      <c r="N12" s="27">
        <f>IF(ISNUMBER($G12),SUM(N8:N11),"")</f>
        <v>281</v>
      </c>
      <c r="O12" s="28">
        <f>IF(ISNUMBER($G12),SUM(O8:O11),"")</f>
        <v>150</v>
      </c>
      <c r="P12" s="28">
        <f>IF(ISNUMBER($G12),SUM(P8:P11),"")</f>
        <v>5</v>
      </c>
      <c r="Q12" s="29">
        <f>IF(SUM($G8:$G11)+SUM($Q8:$Q11)&gt;0,SUM(Q8:Q11),"")</f>
        <v>431</v>
      </c>
      <c r="R12" s="27">
        <f>IF(ISNUMBER($G12),SUM(R8:R11),"")</f>
        <v>2</v>
      </c>
      <c r="S12" s="119"/>
    </row>
    <row r="13" spans="1:19" ht="12.75" customHeight="1">
      <c r="A13" s="97" t="s">
        <v>42</v>
      </c>
      <c r="B13" s="98"/>
      <c r="C13" s="10">
        <v>1</v>
      </c>
      <c r="D13" s="11">
        <v>136</v>
      </c>
      <c r="E13" s="12">
        <v>68</v>
      </c>
      <c r="F13" s="12">
        <v>2</v>
      </c>
      <c r="G13" s="13">
        <f>IF(AND(ISBLANK(D13),ISBLANK(E13)),"",D13+E13)</f>
        <v>204</v>
      </c>
      <c r="H13" s="14">
        <f>IF(OR(ISNUMBER($G13),ISNUMBER($Q13)),(SIGN(N($G13)-N($Q13))+1)/2,"")</f>
        <v>0</v>
      </c>
      <c r="I13" s="15"/>
      <c r="K13" s="97" t="s">
        <v>49</v>
      </c>
      <c r="L13" s="98"/>
      <c r="M13" s="10">
        <v>1</v>
      </c>
      <c r="N13" s="11">
        <v>136</v>
      </c>
      <c r="O13" s="12">
        <v>70</v>
      </c>
      <c r="P13" s="12">
        <v>2</v>
      </c>
      <c r="Q13" s="13">
        <f>IF(AND(ISBLANK(N13),ISBLANK(O13)),"",N13+O13)</f>
        <v>206</v>
      </c>
      <c r="R13" s="14">
        <f>IF(ISNUMBER($H13),1-$H13,"")</f>
        <v>1</v>
      </c>
      <c r="S13" s="15"/>
    </row>
    <row r="14" spans="1:19" ht="12.75" customHeight="1">
      <c r="A14" s="99"/>
      <c r="B14" s="100"/>
      <c r="C14" s="16">
        <v>2</v>
      </c>
      <c r="D14" s="17">
        <v>150</v>
      </c>
      <c r="E14" s="18">
        <v>57</v>
      </c>
      <c r="F14" s="18">
        <v>3</v>
      </c>
      <c r="G14" s="19">
        <f>IF(AND(ISBLANK(D14),ISBLANK(E14)),"",D14+E14)</f>
        <v>207</v>
      </c>
      <c r="H14" s="20">
        <f>IF(OR(ISNUMBER($G14),ISNUMBER($Q14)),(SIGN(N($G14)-N($Q14))+1)/2,"")</f>
        <v>0</v>
      </c>
      <c r="I14" s="15"/>
      <c r="K14" s="99"/>
      <c r="L14" s="100"/>
      <c r="M14" s="16">
        <v>2</v>
      </c>
      <c r="N14" s="17">
        <v>139</v>
      </c>
      <c r="O14" s="18">
        <v>85</v>
      </c>
      <c r="P14" s="18">
        <v>0</v>
      </c>
      <c r="Q14" s="19">
        <f>IF(AND(ISBLANK(N14),ISBLANK(O14)),"",N14+O14)</f>
        <v>224</v>
      </c>
      <c r="R14" s="20">
        <f>IF(ISNUMBER($H14),1-$H14,"")</f>
        <v>1</v>
      </c>
      <c r="S14" s="15"/>
    </row>
    <row r="15" spans="1:19" ht="12.75" customHeight="1" thickBot="1">
      <c r="A15" s="101" t="s">
        <v>43</v>
      </c>
      <c r="B15" s="10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1" t="s">
        <v>44</v>
      </c>
      <c r="L15" s="10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3"/>
      <c r="B16" s="10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8">
        <f>IF(ISNUMBER(H17),(SIGN(1000*($H17-$R17)+$G17-$Q17)+1)/2,"")</f>
        <v>0</v>
      </c>
      <c r="K16" s="103"/>
      <c r="L16" s="10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8">
        <f>IF(ISNUMBER($I16),1-$I16,"")</f>
        <v>1</v>
      </c>
    </row>
    <row r="17" spans="1:19" ht="15.75" customHeight="1" thickBot="1">
      <c r="A17" s="105">
        <v>19751</v>
      </c>
      <c r="B17" s="106"/>
      <c r="C17" s="26" t="s">
        <v>12</v>
      </c>
      <c r="D17" s="27">
        <f>IF(ISNUMBER($G17),SUM(D13:D16),"")</f>
        <v>286</v>
      </c>
      <c r="E17" s="28">
        <f>IF(ISNUMBER($G17),SUM(E13:E16),"")</f>
        <v>125</v>
      </c>
      <c r="F17" s="28">
        <f>IF(ISNUMBER($G17),SUM(F13:F16),"")</f>
        <v>5</v>
      </c>
      <c r="G17" s="29">
        <f>IF(SUM($G13:$G16)+SUM($Q13:$Q16)&gt;0,SUM(G13:G16),"")</f>
        <v>411</v>
      </c>
      <c r="H17" s="27">
        <f>IF(ISNUMBER($G17),SUM(H13:H16),"")</f>
        <v>0</v>
      </c>
      <c r="I17" s="119"/>
      <c r="K17" s="105">
        <v>14181</v>
      </c>
      <c r="L17" s="106"/>
      <c r="M17" s="26" t="s">
        <v>12</v>
      </c>
      <c r="N17" s="27">
        <f>IF(ISNUMBER($G17),SUM(N13:N16),"")</f>
        <v>275</v>
      </c>
      <c r="O17" s="28">
        <f>IF(ISNUMBER($G17),SUM(O13:O16),"")</f>
        <v>155</v>
      </c>
      <c r="P17" s="28">
        <f>IF(ISNUMBER($G17),SUM(P13:P16),"")</f>
        <v>2</v>
      </c>
      <c r="Q17" s="29">
        <f>IF(SUM($G13:$G16)+SUM($Q13:$Q16)&gt;0,SUM(Q13:Q16),"")</f>
        <v>430</v>
      </c>
      <c r="R17" s="27">
        <f>IF(ISNUMBER($G17),SUM(R13:R16),"")</f>
        <v>2</v>
      </c>
      <c r="S17" s="119"/>
    </row>
    <row r="18" spans="1:19" ht="12.75" customHeight="1">
      <c r="A18" s="97" t="s">
        <v>50</v>
      </c>
      <c r="B18" s="98"/>
      <c r="C18" s="10">
        <v>1</v>
      </c>
      <c r="D18" s="11">
        <v>154</v>
      </c>
      <c r="E18" s="12">
        <v>47</v>
      </c>
      <c r="F18" s="12">
        <v>5</v>
      </c>
      <c r="G18" s="13">
        <f>IF(AND(ISBLANK(D18),ISBLANK(E18)),"",D18+E18)</f>
        <v>201</v>
      </c>
      <c r="H18" s="14">
        <f>IF(OR(ISNUMBER($G18),ISNUMBER($Q18)),(SIGN(N($G18)-N($Q18))+1)/2,"")</f>
        <v>1</v>
      </c>
      <c r="I18" s="15"/>
      <c r="K18" s="97" t="s">
        <v>51</v>
      </c>
      <c r="L18" s="98"/>
      <c r="M18" s="10">
        <v>1</v>
      </c>
      <c r="N18" s="11">
        <v>145</v>
      </c>
      <c r="O18" s="12">
        <v>53</v>
      </c>
      <c r="P18" s="12">
        <v>7</v>
      </c>
      <c r="Q18" s="13">
        <f>IF(AND(ISBLANK(N18),ISBLANK(O18)),"",N18+O18)</f>
        <v>198</v>
      </c>
      <c r="R18" s="14">
        <f>IF(ISNUMBER($H18),1-$H18,"")</f>
        <v>0</v>
      </c>
      <c r="S18" s="15"/>
    </row>
    <row r="19" spans="1:19" ht="12.75" customHeight="1">
      <c r="A19" s="99"/>
      <c r="B19" s="100"/>
      <c r="C19" s="16">
        <v>2</v>
      </c>
      <c r="D19" s="17">
        <v>151</v>
      </c>
      <c r="E19" s="18">
        <v>59</v>
      </c>
      <c r="F19" s="18">
        <v>4</v>
      </c>
      <c r="G19" s="19">
        <f>IF(AND(ISBLANK(D19),ISBLANK(E19)),"",D19+E19)</f>
        <v>210</v>
      </c>
      <c r="H19" s="20">
        <f>IF(OR(ISNUMBER($G19),ISNUMBER($Q19)),(SIGN(N($G19)-N($Q19))+1)/2,"")</f>
        <v>1</v>
      </c>
      <c r="I19" s="15"/>
      <c r="K19" s="99"/>
      <c r="L19" s="100"/>
      <c r="M19" s="16">
        <v>2</v>
      </c>
      <c r="N19" s="17">
        <v>146</v>
      </c>
      <c r="O19" s="18">
        <v>44</v>
      </c>
      <c r="P19" s="18">
        <v>7</v>
      </c>
      <c r="Q19" s="19">
        <f>IF(AND(ISBLANK(N19),ISBLANK(O19)),"",N19+O19)</f>
        <v>190</v>
      </c>
      <c r="R19" s="20">
        <f>IF(ISNUMBER($H19),1-$H19,"")</f>
        <v>0</v>
      </c>
      <c r="S19" s="15"/>
    </row>
    <row r="20" spans="1:19" ht="12.75" customHeight="1" thickBot="1">
      <c r="A20" s="101" t="s">
        <v>45</v>
      </c>
      <c r="B20" s="10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1" t="s">
        <v>40</v>
      </c>
      <c r="L20" s="10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3"/>
      <c r="B21" s="10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8">
        <f>IF(ISNUMBER(H22),(SIGN(1000*($H22-$R22)+$G22-$Q22)+1)/2,"")</f>
        <v>1</v>
      </c>
      <c r="K21" s="103"/>
      <c r="L21" s="10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8">
        <f>IF(ISNUMBER($I21),1-$I21,"")</f>
        <v>0</v>
      </c>
    </row>
    <row r="22" spans="1:19" ht="15.75" customHeight="1" thickBot="1">
      <c r="A22" s="105">
        <v>19748</v>
      </c>
      <c r="B22" s="106"/>
      <c r="C22" s="26" t="s">
        <v>12</v>
      </c>
      <c r="D22" s="27">
        <f>IF(ISNUMBER($G22),SUM(D18:D21),"")</f>
        <v>305</v>
      </c>
      <c r="E22" s="28">
        <f>IF(ISNUMBER($G22),SUM(E18:E21),"")</f>
        <v>106</v>
      </c>
      <c r="F22" s="28">
        <f>IF(ISNUMBER($G22),SUM(F18:F21),"")</f>
        <v>9</v>
      </c>
      <c r="G22" s="29">
        <f>IF(SUM($G18:$G21)+SUM($Q18:$Q21)&gt;0,SUM(G18:G21),"")</f>
        <v>411</v>
      </c>
      <c r="H22" s="27">
        <f>IF(ISNUMBER($G22),SUM(H18:H21),"")</f>
        <v>2</v>
      </c>
      <c r="I22" s="119"/>
      <c r="K22" s="105">
        <v>20674</v>
      </c>
      <c r="L22" s="106"/>
      <c r="M22" s="26" t="s">
        <v>12</v>
      </c>
      <c r="N22" s="27">
        <f>IF(ISNUMBER($G22),SUM(N18:N21),"")</f>
        <v>291</v>
      </c>
      <c r="O22" s="28">
        <f>IF(ISNUMBER($G22),SUM(O18:O21),"")</f>
        <v>97</v>
      </c>
      <c r="P22" s="28">
        <f>IF(ISNUMBER($G22),SUM(P18:P21),"")</f>
        <v>14</v>
      </c>
      <c r="Q22" s="29">
        <f>IF(SUM($G18:$G21)+SUM($Q18:$Q21)&gt;0,SUM(Q18:Q21),"")</f>
        <v>388</v>
      </c>
      <c r="R22" s="27">
        <f>IF(ISNUMBER($G22),SUM(R18:R21),"")</f>
        <v>0</v>
      </c>
      <c r="S22" s="119"/>
    </row>
    <row r="23" spans="1:19" ht="12.75" customHeight="1">
      <c r="A23" s="97" t="s">
        <v>52</v>
      </c>
      <c r="B23" s="98"/>
      <c r="C23" s="10">
        <v>1</v>
      </c>
      <c r="D23" s="11">
        <v>132</v>
      </c>
      <c r="E23" s="12">
        <v>59</v>
      </c>
      <c r="F23" s="12">
        <v>1</v>
      </c>
      <c r="G23" s="13">
        <f>IF(AND(ISBLANK(D23),ISBLANK(E23)),"",D23+E23)</f>
        <v>191</v>
      </c>
      <c r="H23" s="14">
        <f>IF(OR(ISNUMBER($G23),ISNUMBER($Q23)),(SIGN(N($G23)-N($Q23))+1)/2,"")</f>
        <v>0</v>
      </c>
      <c r="I23" s="15"/>
      <c r="K23" s="97" t="s">
        <v>53</v>
      </c>
      <c r="L23" s="98"/>
      <c r="M23" s="10">
        <v>1</v>
      </c>
      <c r="N23" s="11">
        <v>138</v>
      </c>
      <c r="O23" s="12">
        <v>67</v>
      </c>
      <c r="P23" s="12">
        <v>1</v>
      </c>
      <c r="Q23" s="13">
        <f>IF(AND(ISBLANK(N23),ISBLANK(O23)),"",N23+O23)</f>
        <v>205</v>
      </c>
      <c r="R23" s="14">
        <f>IF(ISNUMBER($H23),1-$H23,"")</f>
        <v>1</v>
      </c>
      <c r="S23" s="15"/>
    </row>
    <row r="24" spans="1:19" ht="12.75" customHeight="1">
      <c r="A24" s="99"/>
      <c r="B24" s="100"/>
      <c r="C24" s="16">
        <v>2</v>
      </c>
      <c r="D24" s="17">
        <v>154</v>
      </c>
      <c r="E24" s="18">
        <v>62</v>
      </c>
      <c r="F24" s="18">
        <v>3</v>
      </c>
      <c r="G24" s="19">
        <f>IF(AND(ISBLANK(D24),ISBLANK(E24)),"",D24+E24)</f>
        <v>216</v>
      </c>
      <c r="H24" s="20">
        <f>IF(OR(ISNUMBER($G24),ISNUMBER($Q24)),(SIGN(N($G24)-N($Q24))+1)/2,"")</f>
        <v>1</v>
      </c>
      <c r="I24" s="15"/>
      <c r="K24" s="99"/>
      <c r="L24" s="100"/>
      <c r="M24" s="16">
        <v>2</v>
      </c>
      <c r="N24" s="17">
        <v>149</v>
      </c>
      <c r="O24" s="18">
        <v>54</v>
      </c>
      <c r="P24" s="18">
        <v>5</v>
      </c>
      <c r="Q24" s="19">
        <f>IF(AND(ISBLANK(N24),ISBLANK(O24)),"",N24+O24)</f>
        <v>203</v>
      </c>
      <c r="R24" s="20">
        <f>IF(ISNUMBER($H24),1-$H24,"")</f>
        <v>0</v>
      </c>
      <c r="S24" s="15"/>
    </row>
    <row r="25" spans="1:19" ht="12.75" customHeight="1" thickBot="1">
      <c r="A25" s="101" t="s">
        <v>46</v>
      </c>
      <c r="B25" s="10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1" t="s">
        <v>45</v>
      </c>
      <c r="L25" s="10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3"/>
      <c r="B26" s="10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8">
        <f>IF(ISNUMBER(H27),(SIGN(1000*($H27-$R27)+$G27-$Q27)+1)/2,"")</f>
        <v>0</v>
      </c>
      <c r="K26" s="103"/>
      <c r="L26" s="10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8">
        <f>IF(ISNUMBER($I26),1-$I26,"")</f>
        <v>1</v>
      </c>
    </row>
    <row r="27" spans="1:19" ht="15.75" customHeight="1" thickBot="1">
      <c r="A27" s="105">
        <v>19747</v>
      </c>
      <c r="B27" s="106"/>
      <c r="C27" s="26" t="s">
        <v>12</v>
      </c>
      <c r="D27" s="27">
        <f>IF(ISNUMBER($G27),SUM(D23:D26),"")</f>
        <v>286</v>
      </c>
      <c r="E27" s="28">
        <f>IF(ISNUMBER($G27),SUM(E23:E26),"")</f>
        <v>121</v>
      </c>
      <c r="F27" s="28">
        <f>IF(ISNUMBER($G27),SUM(F23:F26),"")</f>
        <v>4</v>
      </c>
      <c r="G27" s="29">
        <f>IF(SUM($G23:$G26)+SUM($Q23:$Q26)&gt;0,SUM(G23:G26),"")</f>
        <v>407</v>
      </c>
      <c r="H27" s="27">
        <f>IF(ISNUMBER($G27),SUM(H23:H26),"")</f>
        <v>1</v>
      </c>
      <c r="I27" s="119"/>
      <c r="K27" s="105">
        <v>11144</v>
      </c>
      <c r="L27" s="106"/>
      <c r="M27" s="26" t="s">
        <v>12</v>
      </c>
      <c r="N27" s="27">
        <f>IF(ISNUMBER($G27),SUM(N23:N26),"")</f>
        <v>287</v>
      </c>
      <c r="O27" s="28">
        <f>IF(ISNUMBER($G27),SUM(O23:O26),"")</f>
        <v>121</v>
      </c>
      <c r="P27" s="28">
        <f>IF(ISNUMBER($G27),SUM(P23:P26),"")</f>
        <v>6</v>
      </c>
      <c r="Q27" s="29">
        <f>IF(SUM($G23:$G26)+SUM($Q23:$Q26)&gt;0,SUM(Q23:Q26),"")</f>
        <v>408</v>
      </c>
      <c r="R27" s="27">
        <f>IF(ISNUMBER($G27),SUM(R23:R26),"")</f>
        <v>1</v>
      </c>
      <c r="S27" s="119"/>
    </row>
    <row r="28" spans="1:19" ht="12.75" customHeight="1">
      <c r="A28" s="97"/>
      <c r="B28" s="9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7"/>
      <c r="L28" s="9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9"/>
      <c r="B29" s="10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9"/>
      <c r="L29" s="10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1"/>
      <c r="B30" s="10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1"/>
      <c r="L30" s="10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3"/>
      <c r="B31" s="10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8">
        <f>IF(ISNUMBER(H32),(SIGN(1000*($H32-$R32)+$G32-$Q32)+1)/2,"")</f>
      </c>
      <c r="K31" s="103"/>
      <c r="L31" s="10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8">
        <f>IF(ISNUMBER($I31),1-$I31,"")</f>
      </c>
    </row>
    <row r="32" spans="1:19" ht="15.75" customHeight="1" thickBot="1">
      <c r="A32" s="105"/>
      <c r="B32" s="10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9"/>
      <c r="K32" s="105"/>
      <c r="L32" s="10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9"/>
    </row>
    <row r="33" spans="1:19" ht="12.75" customHeight="1">
      <c r="A33" s="97"/>
      <c r="B33" s="9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7"/>
      <c r="L33" s="9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9"/>
      <c r="B34" s="10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9"/>
      <c r="L34" s="10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1"/>
      <c r="B35" s="10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1"/>
      <c r="L35" s="10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3"/>
      <c r="B36" s="10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8">
        <f>IF(ISNUMBER(H37),(SIGN(1000*($H37-$R37)+$G37-$Q37)+1)/2,"")</f>
      </c>
      <c r="K36" s="103"/>
      <c r="L36" s="10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8">
        <f>IF(ISNUMBER($I36),1-$I36,"")</f>
      </c>
    </row>
    <row r="37" spans="1:19" ht="15.75" customHeight="1" thickBot="1">
      <c r="A37" s="105"/>
      <c r="B37" s="10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9"/>
      <c r="K37" s="105"/>
      <c r="L37" s="10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1144</v>
      </c>
      <c r="E39" s="34">
        <f>IF(ISNUMBER($G39),SUM(E12,E17,E22,E27,E32,E37),"")</f>
        <v>484</v>
      </c>
      <c r="F39" s="34">
        <f>IF(ISNUMBER($G39),SUM(F12,F17,F22,F27,F32,F37),"")</f>
        <v>22</v>
      </c>
      <c r="G39" s="35">
        <f>IF(SUM($G$8:$G$37)+SUM($Q$8:$Q$37)&gt;0,SUM(G12,G17,G22,G27,G32,G37),"")</f>
        <v>1628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1134</v>
      </c>
      <c r="O39" s="34">
        <f>IF(ISNUMBER($G39),SUM(O12,O17,O22,O27,O32,O37),"")</f>
        <v>523</v>
      </c>
      <c r="P39" s="34">
        <f>IF(ISNUMBER($G39),SUM(P12,P17,P22,P27,P32,P37),"")</f>
        <v>27</v>
      </c>
      <c r="Q39" s="35">
        <f>IF(SUM($G$8:$G$37)+SUM($Q$8:$Q$37)&gt;0,SUM(Q12,Q17,Q22,Q27,Q32,Q37),"")</f>
        <v>1657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52</v>
      </c>
      <c r="D41" s="71"/>
      <c r="E41" s="71"/>
      <c r="G41" s="92"/>
      <c r="H41" s="92"/>
      <c r="I41" s="39">
        <f>IF(ISNUMBER(I$39),SUM(I11,I16,I21,I26,I31,I36,I39),"")</f>
        <v>1</v>
      </c>
      <c r="K41" s="38"/>
      <c r="L41" s="42" t="s">
        <v>22</v>
      </c>
      <c r="M41" s="71" t="s">
        <v>53</v>
      </c>
      <c r="N41" s="71"/>
      <c r="O41" s="71"/>
      <c r="Q41" s="92" t="s">
        <v>16</v>
      </c>
      <c r="R41" s="92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55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56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Chotoviny-"C" – TJ Jiskra Nová Bystřice -  ženy</v>
      </c>
    </row>
    <row r="46" spans="2:11" ht="19.5" customHeight="1">
      <c r="B46" s="2" t="s">
        <v>31</v>
      </c>
      <c r="C46" s="95" t="s">
        <v>57</v>
      </c>
      <c r="D46" s="95"/>
      <c r="I46" s="2" t="s">
        <v>33</v>
      </c>
      <c r="J46" s="95">
        <v>17</v>
      </c>
      <c r="K46" s="95"/>
    </row>
    <row r="47" spans="2:19" ht="19.5" customHeight="1">
      <c r="B47" s="2" t="s">
        <v>32</v>
      </c>
      <c r="C47" s="96" t="s">
        <v>58</v>
      </c>
      <c r="D47" s="96"/>
      <c r="I47" s="2" t="s">
        <v>34</v>
      </c>
      <c r="J47" s="96">
        <v>5</v>
      </c>
      <c r="K47" s="96"/>
      <c r="P47" s="2" t="s">
        <v>35</v>
      </c>
      <c r="Q47" s="93">
        <v>41880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60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2012-12-02T14:44:08Z</cp:lastPrinted>
  <dcterms:created xsi:type="dcterms:W3CDTF">2005-07-26T20:23:27Z</dcterms:created>
  <dcterms:modified xsi:type="dcterms:W3CDTF">2012-12-02T17:46:31Z</dcterms:modified>
  <cp:category/>
  <cp:version/>
  <cp:contentType/>
  <cp:contentStatus/>
</cp:coreProperties>
</file>